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38" yWindow="65438" windowWidth="20715" windowHeight="13276" activeTab="2"/>
  </bookViews>
  <sheets>
    <sheet name="Current IFF" sheetId="2" r:id="rId1"/>
    <sheet name="County Based-IFF" sheetId="3" r:id="rId2"/>
    <sheet name="Region PSA Based-IFF" sheetId="4" r:id="rId3"/>
  </sheets>
  <externalReferences>
    <externalReference r:id="rId6"/>
    <externalReference r:id="rId7"/>
    <externalReference r:id="rId8"/>
  </externalReferences>
  <definedNames>
    <definedName name="_Order1" hidden="1">255</definedName>
    <definedName name="data1">#REF!</definedName>
    <definedName name="PUBNOTE2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<sst xmlns="http://schemas.openxmlformats.org/spreadsheetml/2006/main" count="173" uniqueCount="95">
  <si>
    <t>California Department of Aging</t>
  </si>
  <si>
    <t>TOTAL</t>
  </si>
  <si>
    <t>Del Norte</t>
  </si>
  <si>
    <t>Humboldt</t>
  </si>
  <si>
    <t>Lassen</t>
  </si>
  <si>
    <t>Modoc</t>
  </si>
  <si>
    <t>Shasta</t>
  </si>
  <si>
    <t>Siskiyou</t>
  </si>
  <si>
    <t>Trinity</t>
  </si>
  <si>
    <t>Butte</t>
  </si>
  <si>
    <t>Colusa</t>
  </si>
  <si>
    <t>Glenn</t>
  </si>
  <si>
    <t>Plumas</t>
  </si>
  <si>
    <t>Tehama</t>
  </si>
  <si>
    <t>Nevada</t>
  </si>
  <si>
    <t>Placer</t>
  </si>
  <si>
    <t>Sacramento</t>
  </si>
  <si>
    <t>Sierra</t>
  </si>
  <si>
    <t>Sutter</t>
  </si>
  <si>
    <t>Yolo</t>
  </si>
  <si>
    <t>Yuba</t>
  </si>
  <si>
    <t>Marin</t>
  </si>
  <si>
    <t>San Francisco</t>
  </si>
  <si>
    <t>Contra Costa</t>
  </si>
  <si>
    <t>San Mateo</t>
  </si>
  <si>
    <t>Alameda</t>
  </si>
  <si>
    <t>Santa Clara</t>
  </si>
  <si>
    <t>San Joaquin</t>
  </si>
  <si>
    <t>Alpine</t>
  </si>
  <si>
    <t>Amador</t>
  </si>
  <si>
    <t>Calaveras</t>
  </si>
  <si>
    <t>Mariposa</t>
  </si>
  <si>
    <t>Tuolumne</t>
  </si>
  <si>
    <t>San Benito</t>
  </si>
  <si>
    <t>Santa Cruz</t>
  </si>
  <si>
    <t>Fresno</t>
  </si>
  <si>
    <t>Madera</t>
  </si>
  <si>
    <t>Kings</t>
  </si>
  <si>
    <t>Tulare</t>
  </si>
  <si>
    <t>Inyo</t>
  </si>
  <si>
    <t>Mono</t>
  </si>
  <si>
    <t>San Luis Obispo</t>
  </si>
  <si>
    <t>Santa Barbara</t>
  </si>
  <si>
    <t>Ventura</t>
  </si>
  <si>
    <t>Los Angeles Co.</t>
  </si>
  <si>
    <t>San Bernardino</t>
  </si>
  <si>
    <t>Riverside</t>
  </si>
  <si>
    <t>Orange</t>
  </si>
  <si>
    <t>San Diego</t>
  </si>
  <si>
    <t>Imperial</t>
  </si>
  <si>
    <t>Los Angeles City</t>
  </si>
  <si>
    <t>Lake</t>
  </si>
  <si>
    <t>Mendocino</t>
  </si>
  <si>
    <t>Sonoma</t>
  </si>
  <si>
    <t>Napa</t>
  </si>
  <si>
    <t>Solano</t>
  </si>
  <si>
    <t>El Dorado</t>
  </si>
  <si>
    <t>Stanislaus</t>
  </si>
  <si>
    <t>Merced</t>
  </si>
  <si>
    <t>Monterey</t>
  </si>
  <si>
    <t>Kern</t>
  </si>
  <si>
    <t>Totals</t>
  </si>
  <si>
    <t>County</t>
  </si>
  <si>
    <t>PSA #</t>
  </si>
  <si>
    <t>Federal Funding</t>
  </si>
  <si>
    <t>General Fund</t>
  </si>
  <si>
    <t>All Programs</t>
  </si>
  <si>
    <t>Del Norte, Humboldt</t>
  </si>
  <si>
    <t>Lassen, Modoc, Shasta, Siskiyou, Trinity</t>
  </si>
  <si>
    <t>Butte, Colusa, Glenn, Plumas, Tehama</t>
  </si>
  <si>
    <t>Nev, Placer, Sac, Sier, Sutr, Yolo, Yuba</t>
  </si>
  <si>
    <t>Alpine, Amador, Calav, Mariposa, Tuolumne</t>
  </si>
  <si>
    <t>San Benito, Santa Cruz</t>
  </si>
  <si>
    <t>Fresno Madera</t>
  </si>
  <si>
    <t>Kings, Tulare</t>
  </si>
  <si>
    <t>Inyo, Mono</t>
  </si>
  <si>
    <t>San Luis Obispo, Santa Barbara</t>
  </si>
  <si>
    <t>Los Angeles County</t>
  </si>
  <si>
    <t>Lake, Mendocino</t>
  </si>
  <si>
    <t>Napa, Solano</t>
  </si>
  <si>
    <t>Los Angeles County &amp; City</t>
  </si>
  <si>
    <t>Shasta Region : Shasta, Trinity, Siskiyou, Modoc, Lassen</t>
  </si>
  <si>
    <t xml:space="preserve">North Coast Region: Humboldt, Del Norte </t>
  </si>
  <si>
    <t xml:space="preserve">Northern Region: Mendocino, Lake </t>
  </si>
  <si>
    <t xml:space="preserve">Butte Region: Butte, Tehama, Glenn, Plumas, Colusa, Sierra, Yuba, Sutter </t>
  </si>
  <si>
    <t xml:space="preserve">Foothill Region: Amador, Calaveras, Alpine, Tuolumne, Mariposa </t>
  </si>
  <si>
    <t xml:space="preserve">Eastern Sierra Region: Mono, Inyo </t>
  </si>
  <si>
    <t>Increase in Administration $100k= General Fund</t>
  </si>
  <si>
    <t>Current Baseline General Fund</t>
  </si>
  <si>
    <t>Doesn't include allocations for Ombudsman (all fund sources), NSIP,  and GF Nutrition Augmentation of $17.5 million.</t>
  </si>
  <si>
    <t>Additional Senior Nutrition Funding</t>
  </si>
  <si>
    <t>2021/22 Current IFF Allocations</t>
  </si>
  <si>
    <t>2021/22 County Based IFF Allocations</t>
  </si>
  <si>
    <t>2021/22 Region/PSA IFF Allocations</t>
  </si>
  <si>
    <t>Scenarios including additional funding are for discussion purposes only; if pursued, additional funding sources would need to be identified and approved.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</si>
</sst>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4">
    <font>
      <sz val="12"/>
      <name val="SWISS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medium"/>
      <right style="thin">
        <color indexed="22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4" fontId="3" fillId="0" borderId="0" xfId="0" applyNumberFormat="1" applyFont="1"/>
    <xf numFmtId="0" fontId="3" fillId="0" borderId="2" xfId="0" applyFont="1" applyFill="1" applyBorder="1"/>
    <xf numFmtId="0" fontId="2" fillId="0" borderId="3" xfId="0" applyFont="1" applyBorder="1" applyAlignment="1">
      <alignment horizontal="center"/>
    </xf>
    <xf numFmtId="164" fontId="2" fillId="0" borderId="4" xfId="0" applyNumberFormat="1" applyFont="1" applyBorder="1"/>
    <xf numFmtId="164" fontId="2" fillId="0" borderId="5" xfId="0" applyNumberFormat="1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164" fontId="3" fillId="0" borderId="6" xfId="0" applyNumberFormat="1" applyFont="1" applyBorder="1"/>
    <xf numFmtId="164" fontId="3" fillId="0" borderId="7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164" fontId="3" fillId="0" borderId="8" xfId="0" applyNumberFormat="1" applyFont="1" applyBorder="1"/>
    <xf numFmtId="164" fontId="3" fillId="0" borderId="9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164" fontId="3" fillId="0" borderId="11" xfId="0" applyNumberFormat="1" applyFont="1" applyBorder="1"/>
    <xf numFmtId="0" fontId="3" fillId="0" borderId="0" xfId="0" applyFont="1" applyBorder="1"/>
    <xf numFmtId="164" fontId="3" fillId="0" borderId="12" xfId="0" applyNumberFormat="1" applyFont="1" applyBorder="1"/>
    <xf numFmtId="164" fontId="3" fillId="0" borderId="13" xfId="0" applyNumberFormat="1" applyFont="1" applyBorder="1"/>
    <xf numFmtId="0" fontId="3" fillId="0" borderId="14" xfId="0" applyFont="1" applyBorder="1"/>
    <xf numFmtId="165" fontId="3" fillId="0" borderId="0" xfId="15" applyNumberFormat="1" applyFont="1"/>
    <xf numFmtId="165" fontId="3" fillId="0" borderId="0" xfId="0" applyNumberFormat="1" applyFont="1"/>
    <xf numFmtId="0" fontId="3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164" fontId="3" fillId="0" borderId="8" xfId="0" applyNumberFormat="1" applyFont="1" applyFill="1" applyBorder="1"/>
    <xf numFmtId="0" fontId="2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37" fontId="3" fillId="0" borderId="1" xfId="0" applyNumberFormat="1" applyFont="1" applyBorder="1"/>
    <xf numFmtId="164" fontId="3" fillId="0" borderId="1" xfId="0" applyNumberFormat="1" applyFont="1" applyBorder="1"/>
    <xf numFmtId="164" fontId="3" fillId="0" borderId="19" xfId="0" applyNumberFormat="1" applyFont="1" applyBorder="1"/>
    <xf numFmtId="164" fontId="3" fillId="0" borderId="20" xfId="0" applyNumberFormat="1" applyFont="1" applyBorder="1"/>
    <xf numFmtId="37" fontId="3" fillId="0" borderId="15" xfId="0" applyNumberFormat="1" applyFont="1" applyBorder="1"/>
    <xf numFmtId="164" fontId="3" fillId="0" borderId="15" xfId="0" applyNumberFormat="1" applyFont="1" applyBorder="1"/>
    <xf numFmtId="37" fontId="2" fillId="0" borderId="17" xfId="0" applyNumberFormat="1" applyFont="1" applyBorder="1"/>
    <xf numFmtId="164" fontId="2" fillId="0" borderId="21" xfId="0" applyNumberFormat="1" applyFont="1" applyBorder="1"/>
    <xf numFmtId="0" fontId="3" fillId="2" borderId="4" xfId="0" applyFont="1" applyFill="1" applyBorder="1"/>
    <xf numFmtId="0" fontId="3" fillId="0" borderId="0" xfId="0" applyFont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24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3" fillId="2" borderId="5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Budget%20Operations%20Branch\2_%20Programs\AP\2021-22%20IFF%20Allocations\IFF%2058%20Counties%20Scenario\2021-22%20Title%20III%20%20VII%20IFF%20Working%20File-%20inc%20GF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Budget%20Operations%20Branch\2_%20Programs\AP\2021-22%20IFF%20Allocations\IFF%2058%20Counties%20Scenario\2021-22%20Title%20III%20%20VII%20IFF-58%20countie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Budget%20Operations%20Branch\2_%20Programs\AP\2021-22%20IFF%20Allocations\IFF%2058%20Counties%20Scenario\December%202020%20IFF%20Scenarios\2021-22%20Title%20III%20%20VII%20IFF-Regions-inc%20S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"/>
      <sheetName val="B"/>
      <sheetName val="C"/>
      <sheetName val="D"/>
      <sheetName val="E"/>
      <sheetName val="F"/>
      <sheetName val="G"/>
      <sheetName val="1979 Test"/>
      <sheetName val="I"/>
      <sheetName val="Admin"/>
      <sheetName val="Omb"/>
      <sheetName val="Omb Spec Funds"/>
      <sheetName val="Omb  SDF"/>
      <sheetName val="NSIP"/>
      <sheetName val="O"/>
      <sheetName val="P"/>
      <sheetName val="Match-Overmatch"/>
      <sheetName val="R"/>
      <sheetName val="84-85 Test"/>
      <sheetName val="T"/>
      <sheetName val="Omb MOE"/>
      <sheetName val="V"/>
      <sheetName val="Nutrition Alloca w $150 base "/>
      <sheetName val="W- Statewide Summary"/>
      <sheetName val="Statewide Summary-3m"/>
      <sheetName val="Statewide Summary-9m"/>
      <sheetName val="Addendum 1"/>
    </sheetNames>
    <sheetDataSet>
      <sheetData sheetId="0" refreshError="1"/>
      <sheetData sheetId="1" refreshError="1"/>
      <sheetData sheetId="2" refreshError="1"/>
      <sheetData sheetId="3">
        <row r="10">
          <cell r="C10">
            <v>6855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8">
          <cell r="BE8">
            <v>-380</v>
          </cell>
        </row>
        <row r="9">
          <cell r="BE9">
            <v>-802</v>
          </cell>
        </row>
        <row r="10">
          <cell r="BE10">
            <v>500568</v>
          </cell>
        </row>
        <row r="11">
          <cell r="BE11">
            <v>2058007</v>
          </cell>
        </row>
        <row r="12">
          <cell r="BE12">
            <v>219836</v>
          </cell>
        </row>
        <row r="13">
          <cell r="BE13">
            <v>1155710</v>
          </cell>
        </row>
        <row r="14">
          <cell r="BE14">
            <v>851641</v>
          </cell>
        </row>
        <row r="15">
          <cell r="BE15">
            <v>585839</v>
          </cell>
        </row>
        <row r="16">
          <cell r="BE16">
            <v>1436491</v>
          </cell>
        </row>
        <row r="17">
          <cell r="BE17">
            <v>1606916</v>
          </cell>
        </row>
        <row r="18">
          <cell r="BE18">
            <v>597178</v>
          </cell>
        </row>
        <row r="19">
          <cell r="BE19">
            <v>275627</v>
          </cell>
        </row>
        <row r="20">
          <cell r="BE20">
            <v>-675</v>
          </cell>
        </row>
        <row r="21">
          <cell r="BE21">
            <v>1126324</v>
          </cell>
        </row>
        <row r="22">
          <cell r="BE22">
            <v>581196</v>
          </cell>
        </row>
        <row r="23">
          <cell r="BE23">
            <v>408442</v>
          </cell>
        </row>
        <row r="24">
          <cell r="BE24">
            <v>611678</v>
          </cell>
        </row>
        <row r="25">
          <cell r="BE25">
            <v>616852</v>
          </cell>
        </row>
        <row r="26">
          <cell r="BE26">
            <v>6346843</v>
          </cell>
        </row>
        <row r="27">
          <cell r="BE27">
            <v>1897812</v>
          </cell>
        </row>
        <row r="28">
          <cell r="BE28">
            <v>1905347</v>
          </cell>
        </row>
        <row r="29">
          <cell r="BE29">
            <v>2598063</v>
          </cell>
        </row>
        <row r="30">
          <cell r="BE30">
            <v>2466087</v>
          </cell>
        </row>
        <row r="31">
          <cell r="BE31">
            <v>329951</v>
          </cell>
        </row>
        <row r="32">
          <cell r="BE32">
            <v>3775644</v>
          </cell>
        </row>
        <row r="33">
          <cell r="BE33">
            <v>249671</v>
          </cell>
        </row>
        <row r="34">
          <cell r="BE34">
            <v>384401</v>
          </cell>
        </row>
        <row r="35">
          <cell r="BE35">
            <v>446743</v>
          </cell>
        </row>
        <row r="36">
          <cell r="BE36">
            <v>170336</v>
          </cell>
        </row>
        <row r="37">
          <cell r="BE37">
            <v>430380</v>
          </cell>
        </row>
        <row r="38">
          <cell r="BE38">
            <v>245296</v>
          </cell>
        </row>
        <row r="39">
          <cell r="BE39">
            <v>350578</v>
          </cell>
        </row>
        <row r="40">
          <cell r="BE40">
            <v>772400</v>
          </cell>
        </row>
      </sheetData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"/>
      <sheetName val="B"/>
      <sheetName val="C"/>
      <sheetName val="County Factors"/>
      <sheetName val="IIID County Factors"/>
      <sheetName val="D"/>
      <sheetName val="E"/>
      <sheetName val="F"/>
      <sheetName val="G"/>
      <sheetName val="1979 Test"/>
      <sheetName val="1979 Test by county"/>
      <sheetName val="I"/>
      <sheetName val="Admin"/>
      <sheetName val="Omb"/>
      <sheetName val="Omb Spec Funds"/>
      <sheetName val="Omb  SDF"/>
      <sheetName val="NSIP"/>
      <sheetName val="O by county"/>
      <sheetName val="P"/>
      <sheetName val="Match-Overmatch COUNTY"/>
      <sheetName val="R"/>
      <sheetName val="84-85 Test"/>
      <sheetName val="T"/>
      <sheetName val="Omb MOE"/>
      <sheetName val="V"/>
      <sheetName val="W- Statewide Summary"/>
      <sheetName val="Summary of County Scenarios"/>
      <sheetName val="1984-85 Allocations by county"/>
      <sheetName val="SS 21-22 Initial Allocations"/>
      <sheetName val="IFF Comparison-TOTAL"/>
      <sheetName val="2021 Allocations-used for mat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88">
          <cell r="F88">
            <v>84743.16830446535</v>
          </cell>
        </row>
      </sheetData>
      <sheetData sheetId="12" refreshError="1"/>
      <sheetData sheetId="13">
        <row r="8">
          <cell r="C8">
            <v>7124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8">
          <cell r="AI8">
            <v>171914</v>
          </cell>
          <cell r="BD8">
            <v>24514</v>
          </cell>
          <cell r="BE8">
            <v>-74</v>
          </cell>
        </row>
        <row r="9">
          <cell r="AI9">
            <v>567164</v>
          </cell>
          <cell r="BD9">
            <v>102547</v>
          </cell>
          <cell r="BE9">
            <v>-308</v>
          </cell>
        </row>
        <row r="10">
          <cell r="AI10">
            <v>170244</v>
          </cell>
          <cell r="BD10">
            <v>24277</v>
          </cell>
          <cell r="BE10">
            <v>-72</v>
          </cell>
        </row>
        <row r="11">
          <cell r="AI11">
            <v>115055</v>
          </cell>
          <cell r="BD11">
            <v>13320</v>
          </cell>
          <cell r="BE11">
            <v>-39</v>
          </cell>
        </row>
        <row r="12">
          <cell r="AI12">
            <v>798460</v>
          </cell>
          <cell r="BD12">
            <v>149761</v>
          </cell>
          <cell r="BE12">
            <v>-448</v>
          </cell>
        </row>
        <row r="13">
          <cell r="AI13">
            <v>338886</v>
          </cell>
          <cell r="BD13">
            <v>58914</v>
          </cell>
          <cell r="BE13">
            <v>-176</v>
          </cell>
        </row>
        <row r="14">
          <cell r="AI14">
            <v>160776</v>
          </cell>
          <cell r="BD14">
            <v>22789</v>
          </cell>
          <cell r="BE14">
            <v>-67</v>
          </cell>
        </row>
        <row r="15">
          <cell r="AI15">
            <v>879816</v>
          </cell>
          <cell r="BD15">
            <v>47426</v>
          </cell>
          <cell r="BE15">
            <v>210207</v>
          </cell>
        </row>
        <row r="16">
          <cell r="AI16">
            <v>132782</v>
          </cell>
          <cell r="BD16">
            <v>5754</v>
          </cell>
          <cell r="BE16">
            <v>42492</v>
          </cell>
        </row>
        <row r="17">
          <cell r="AI17">
            <v>163022</v>
          </cell>
          <cell r="BD17">
            <v>7586</v>
          </cell>
          <cell r="BE17">
            <v>51909</v>
          </cell>
        </row>
        <row r="18">
          <cell r="AI18">
            <v>193691</v>
          </cell>
          <cell r="BD18">
            <v>10259</v>
          </cell>
          <cell r="BE18">
            <v>78478</v>
          </cell>
        </row>
        <row r="19">
          <cell r="AI19">
            <v>360295</v>
          </cell>
          <cell r="BD19">
            <v>19807</v>
          </cell>
          <cell r="BE19">
            <v>118391</v>
          </cell>
        </row>
        <row r="20">
          <cell r="AI20">
            <v>600388</v>
          </cell>
          <cell r="BD20">
            <v>29992</v>
          </cell>
          <cell r="BE20">
            <v>105250</v>
          </cell>
        </row>
        <row r="21">
          <cell r="AI21">
            <v>1459151</v>
          </cell>
          <cell r="BD21">
            <v>76941</v>
          </cell>
          <cell r="BE21">
            <v>295752</v>
          </cell>
        </row>
        <row r="22">
          <cell r="AI22">
            <v>4743359</v>
          </cell>
          <cell r="BD22">
            <v>273407</v>
          </cell>
          <cell r="BE22">
            <v>1303478</v>
          </cell>
        </row>
        <row r="23">
          <cell r="AI23">
            <v>76808</v>
          </cell>
          <cell r="BD23">
            <v>2380</v>
          </cell>
          <cell r="BE23">
            <v>24784</v>
          </cell>
        </row>
        <row r="24">
          <cell r="AI24">
            <v>394484</v>
          </cell>
          <cell r="BD24">
            <v>20580</v>
          </cell>
          <cell r="BE24">
            <v>103582</v>
          </cell>
        </row>
        <row r="25">
          <cell r="AI25">
            <v>628184</v>
          </cell>
          <cell r="BD25">
            <v>33524</v>
          </cell>
          <cell r="BE25">
            <v>158858</v>
          </cell>
        </row>
        <row r="26">
          <cell r="AI26">
            <v>293600</v>
          </cell>
          <cell r="BD26">
            <v>14241</v>
          </cell>
          <cell r="BE26">
            <v>66178</v>
          </cell>
        </row>
        <row r="27">
          <cell r="AI27">
            <v>1059415</v>
          </cell>
          <cell r="BD27">
            <v>55278</v>
          </cell>
          <cell r="BE27">
            <v>219822</v>
          </cell>
        </row>
        <row r="28">
          <cell r="AI28">
            <v>3391504</v>
          </cell>
          <cell r="BD28">
            <v>206342</v>
          </cell>
          <cell r="BE28">
            <v>1155641</v>
          </cell>
        </row>
        <row r="29">
          <cell r="AI29">
            <v>3875169</v>
          </cell>
          <cell r="BD29">
            <v>212042</v>
          </cell>
          <cell r="BE29">
            <v>851590</v>
          </cell>
        </row>
        <row r="30">
          <cell r="AI30">
            <v>2828082</v>
          </cell>
          <cell r="BD30">
            <v>153394</v>
          </cell>
          <cell r="BE30">
            <v>585803</v>
          </cell>
        </row>
        <row r="31">
          <cell r="AI31">
            <v>5735857</v>
          </cell>
          <cell r="BD31">
            <v>326515</v>
          </cell>
          <cell r="BE31">
            <v>1436405</v>
          </cell>
        </row>
        <row r="32">
          <cell r="AI32">
            <v>6324450</v>
          </cell>
          <cell r="BD32">
            <v>359861</v>
          </cell>
          <cell r="BE32">
            <v>1606819</v>
          </cell>
        </row>
        <row r="33">
          <cell r="AI33">
            <v>2385159</v>
          </cell>
          <cell r="BD33">
            <v>134488</v>
          </cell>
          <cell r="BE33">
            <v>597142</v>
          </cell>
        </row>
        <row r="34">
          <cell r="AI34">
            <v>58672</v>
          </cell>
          <cell r="BD34">
            <v>1218</v>
          </cell>
          <cell r="BE34">
            <v>17889</v>
          </cell>
        </row>
        <row r="35">
          <cell r="AI35">
            <v>289945</v>
          </cell>
          <cell r="BD35">
            <v>13129</v>
          </cell>
          <cell r="BE35">
            <v>44627</v>
          </cell>
        </row>
        <row r="36">
          <cell r="AI36">
            <v>374734</v>
          </cell>
          <cell r="BD36">
            <v>18024</v>
          </cell>
          <cell r="BE36">
            <v>64306</v>
          </cell>
        </row>
        <row r="37">
          <cell r="AI37">
            <v>195056</v>
          </cell>
          <cell r="BD37">
            <v>9103</v>
          </cell>
          <cell r="BE37">
            <v>50699</v>
          </cell>
        </row>
        <row r="38">
          <cell r="AI38">
            <v>357917</v>
          </cell>
          <cell r="BD38">
            <v>18655</v>
          </cell>
          <cell r="BE38">
            <v>98747</v>
          </cell>
        </row>
        <row r="39">
          <cell r="AI39">
            <v>268697</v>
          </cell>
          <cell r="BD39">
            <v>51455</v>
          </cell>
          <cell r="BE39">
            <v>-132</v>
          </cell>
        </row>
        <row r="40">
          <cell r="AI40">
            <v>969186</v>
          </cell>
          <cell r="BD40">
            <v>211258</v>
          </cell>
          <cell r="BE40">
            <v>-542</v>
          </cell>
        </row>
        <row r="41">
          <cell r="AI41">
            <v>3076670</v>
          </cell>
          <cell r="BD41">
            <v>183268</v>
          </cell>
          <cell r="BE41">
            <v>962653</v>
          </cell>
        </row>
        <row r="42">
          <cell r="AI42">
            <v>653584</v>
          </cell>
          <cell r="BD42">
            <v>35547</v>
          </cell>
          <cell r="BE42">
            <v>163605</v>
          </cell>
        </row>
        <row r="43">
          <cell r="AI43">
            <v>441457</v>
          </cell>
          <cell r="BD43">
            <v>23630</v>
          </cell>
          <cell r="BE43">
            <v>122460</v>
          </cell>
        </row>
        <row r="44">
          <cell r="AI44">
            <v>1474297</v>
          </cell>
          <cell r="BD44">
            <v>86767</v>
          </cell>
          <cell r="BE44">
            <v>458701</v>
          </cell>
        </row>
        <row r="45">
          <cell r="AI45">
            <v>230917</v>
          </cell>
          <cell r="BD45">
            <v>152683</v>
          </cell>
          <cell r="BE45">
            <v>303318</v>
          </cell>
        </row>
        <row r="46">
          <cell r="AI46">
            <v>149476</v>
          </cell>
          <cell r="BD46">
            <v>81155</v>
          </cell>
          <cell r="BE46">
            <v>105105</v>
          </cell>
        </row>
        <row r="47">
          <cell r="AI47">
            <v>1066882</v>
          </cell>
          <cell r="BD47">
            <v>57288</v>
          </cell>
          <cell r="BE47">
            <v>257848</v>
          </cell>
        </row>
        <row r="48">
          <cell r="AI48">
            <v>1387102</v>
          </cell>
          <cell r="BD48">
            <v>76765</v>
          </cell>
          <cell r="BE48">
            <v>353795</v>
          </cell>
        </row>
        <row r="49">
          <cell r="AI49">
            <v>2726728</v>
          </cell>
          <cell r="BD49">
            <v>149218</v>
          </cell>
          <cell r="BE49">
            <v>616814</v>
          </cell>
        </row>
        <row r="50">
          <cell r="AI50">
            <v>21999178</v>
          </cell>
          <cell r="BD50">
            <v>1297840</v>
          </cell>
          <cell r="BE50">
            <v>6346465</v>
          </cell>
        </row>
        <row r="51">
          <cell r="AI51">
            <v>6317414</v>
          </cell>
          <cell r="BD51">
            <v>374154</v>
          </cell>
          <cell r="BE51">
            <v>1897699</v>
          </cell>
        </row>
        <row r="52">
          <cell r="AI52">
            <v>7762573</v>
          </cell>
          <cell r="BD52">
            <v>438350</v>
          </cell>
          <cell r="BE52">
            <v>1905234</v>
          </cell>
        </row>
        <row r="53">
          <cell r="AI53">
            <v>10036809</v>
          </cell>
          <cell r="BD53">
            <v>572120</v>
          </cell>
          <cell r="BE53">
            <v>2597909</v>
          </cell>
        </row>
        <row r="54">
          <cell r="AI54">
            <v>9906722</v>
          </cell>
          <cell r="BD54">
            <v>559318</v>
          </cell>
          <cell r="BE54">
            <v>2465939</v>
          </cell>
        </row>
        <row r="55">
          <cell r="AI55">
            <v>778878</v>
          </cell>
          <cell r="BD55">
            <v>49043</v>
          </cell>
          <cell r="BE55">
            <v>329931</v>
          </cell>
        </row>
        <row r="56">
          <cell r="AI56">
            <v>13276059</v>
          </cell>
          <cell r="BD56">
            <v>780811</v>
          </cell>
          <cell r="BE56">
            <v>3775418</v>
          </cell>
        </row>
        <row r="57">
          <cell r="AI57">
            <v>371180</v>
          </cell>
          <cell r="BD57">
            <v>18930</v>
          </cell>
          <cell r="BE57">
            <v>91535</v>
          </cell>
        </row>
        <row r="58">
          <cell r="AI58">
            <v>498466</v>
          </cell>
          <cell r="BD58">
            <v>27944</v>
          </cell>
          <cell r="BE58">
            <v>158612</v>
          </cell>
        </row>
        <row r="59">
          <cell r="AI59">
            <v>1913655</v>
          </cell>
          <cell r="BD59">
            <v>101437</v>
          </cell>
          <cell r="BE59">
            <v>384377</v>
          </cell>
        </row>
        <row r="60">
          <cell r="AI60">
            <v>563953</v>
          </cell>
          <cell r="BD60">
            <v>28493</v>
          </cell>
          <cell r="BE60">
            <v>113348</v>
          </cell>
        </row>
        <row r="61">
          <cell r="AI61">
            <v>1573949</v>
          </cell>
          <cell r="BD61">
            <v>84675</v>
          </cell>
          <cell r="BE61">
            <v>333369</v>
          </cell>
        </row>
        <row r="62">
          <cell r="AI62">
            <v>931357</v>
          </cell>
          <cell r="BD62">
            <v>48149</v>
          </cell>
          <cell r="BE62">
            <v>170326</v>
          </cell>
        </row>
        <row r="63">
          <cell r="AI63">
            <v>1636473</v>
          </cell>
          <cell r="BD63">
            <v>92008</v>
          </cell>
          <cell r="BE63">
            <v>430355</v>
          </cell>
        </row>
        <row r="64">
          <cell r="AI64">
            <v>834227</v>
          </cell>
          <cell r="BD64">
            <v>47335</v>
          </cell>
          <cell r="BE64">
            <v>245281</v>
          </cell>
        </row>
        <row r="65">
          <cell r="AI65">
            <v>1433304</v>
          </cell>
          <cell r="BD65">
            <v>79367</v>
          </cell>
          <cell r="BE65">
            <v>350558</v>
          </cell>
        </row>
        <row r="66">
          <cell r="AI66">
            <v>2564384</v>
          </cell>
          <cell r="BD66">
            <v>150924</v>
          </cell>
          <cell r="BE66">
            <v>772354</v>
          </cell>
        </row>
      </sheetData>
      <sheetData sheetId="27">
        <row r="6">
          <cell r="I6">
            <v>196354</v>
          </cell>
        </row>
      </sheetData>
      <sheetData sheetId="28">
        <row r="7">
          <cell r="F7">
            <v>123148.42097263434</v>
          </cell>
        </row>
      </sheetData>
      <sheetData sheetId="29">
        <row r="8">
          <cell r="BB8">
            <v>788512</v>
          </cell>
        </row>
      </sheetData>
      <sheetData sheetId="30" refreshError="1"/>
      <sheetData sheetId="31">
        <row r="7">
          <cell r="Q7">
            <v>7865.146057884622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"/>
      <sheetName val="B"/>
      <sheetName val="C"/>
      <sheetName val="Region Factors"/>
      <sheetName val="IIID Region Factors"/>
      <sheetName val="D"/>
      <sheetName val="E"/>
      <sheetName val="F"/>
      <sheetName val="G"/>
      <sheetName val="1979 Test"/>
      <sheetName val="1979 Test by region"/>
      <sheetName val="I"/>
      <sheetName val="Admin"/>
      <sheetName val="Omb"/>
      <sheetName val="Omb Spec Funds"/>
      <sheetName val="Omb  SDF"/>
      <sheetName val="NSIP"/>
      <sheetName val="O"/>
      <sheetName val="O (2)"/>
      <sheetName val="P"/>
      <sheetName val="Match-Overmatch"/>
      <sheetName val="Match-Overmatch (2)"/>
      <sheetName val="R"/>
      <sheetName val="84-85 Test"/>
      <sheetName val="T"/>
      <sheetName val="Omb MOE"/>
      <sheetName val="V"/>
      <sheetName val="W- Statewide Summary"/>
      <sheetName val="IFF Comparison-TOTAL"/>
      <sheetName val="Sheet1"/>
      <sheetName val="2021 Allocations-used for match"/>
      <sheetName val="1984-85 Allocations"/>
      <sheetName val="W- Statewide Summary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8">
          <cell r="AI8">
            <v>738422</v>
          </cell>
          <cell r="BM8">
            <v>127617</v>
          </cell>
          <cell r="BN8">
            <v>-381</v>
          </cell>
        </row>
        <row r="10">
          <cell r="AI10">
            <v>1582217</v>
          </cell>
          <cell r="BM10">
            <v>270058</v>
          </cell>
          <cell r="BN10">
            <v>-801</v>
          </cell>
        </row>
        <row r="15">
          <cell r="AI15">
            <v>2491947</v>
          </cell>
          <cell r="BM15">
            <v>125981</v>
          </cell>
          <cell r="BN15">
            <v>696100</v>
          </cell>
        </row>
        <row r="20">
          <cell r="AI20">
            <v>599738</v>
          </cell>
          <cell r="BM20">
            <v>29668</v>
          </cell>
          <cell r="BN20">
            <v>105262</v>
          </cell>
        </row>
        <row r="21">
          <cell r="AI21">
            <v>1457507</v>
          </cell>
          <cell r="BM21">
            <v>76042</v>
          </cell>
          <cell r="BN21">
            <v>295785</v>
          </cell>
        </row>
        <row r="22">
          <cell r="AI22">
            <v>4737795</v>
          </cell>
          <cell r="BM22">
            <v>269524</v>
          </cell>
          <cell r="BN22">
            <v>1303623</v>
          </cell>
        </row>
        <row r="25">
          <cell r="AI25">
            <v>627504</v>
          </cell>
          <cell r="BM25">
            <v>33050</v>
          </cell>
          <cell r="BN25">
            <v>158876</v>
          </cell>
        </row>
        <row r="27">
          <cell r="AI27">
            <v>1058240</v>
          </cell>
          <cell r="BM27">
            <v>54611</v>
          </cell>
          <cell r="BN27">
            <v>219848</v>
          </cell>
        </row>
        <row r="28">
          <cell r="AI28">
            <v>3387505</v>
          </cell>
          <cell r="BM28">
            <v>207666</v>
          </cell>
          <cell r="BN28">
            <v>1153648</v>
          </cell>
        </row>
        <row r="29">
          <cell r="AI29">
            <v>3870675</v>
          </cell>
          <cell r="BM29">
            <v>209463</v>
          </cell>
          <cell r="BN29">
            <v>851686</v>
          </cell>
        </row>
        <row r="30">
          <cell r="AI30">
            <v>2824798</v>
          </cell>
          <cell r="BM30">
            <v>151610</v>
          </cell>
          <cell r="BN30">
            <v>585869</v>
          </cell>
        </row>
        <row r="31">
          <cell r="AI31">
            <v>5729076</v>
          </cell>
          <cell r="BM31">
            <v>322204</v>
          </cell>
          <cell r="BN31">
            <v>1436565</v>
          </cell>
        </row>
        <row r="32">
          <cell r="AI32">
            <v>6317005</v>
          </cell>
          <cell r="BM32">
            <v>355046</v>
          </cell>
          <cell r="BN32">
            <v>1606998</v>
          </cell>
        </row>
        <row r="33">
          <cell r="AI33">
            <v>2382372</v>
          </cell>
          <cell r="BM33">
            <v>132697</v>
          </cell>
          <cell r="BN33">
            <v>597208</v>
          </cell>
        </row>
        <row r="34">
          <cell r="AI34">
            <v>1275604</v>
          </cell>
          <cell r="BM34">
            <v>82387</v>
          </cell>
          <cell r="BN34">
            <v>275643</v>
          </cell>
        </row>
        <row r="39">
          <cell r="AI39">
            <v>268441</v>
          </cell>
          <cell r="BM39">
            <v>51684</v>
          </cell>
          <cell r="BN39">
            <v>-133</v>
          </cell>
        </row>
        <row r="40">
          <cell r="AI40">
            <v>968107</v>
          </cell>
          <cell r="BM40">
            <v>212198</v>
          </cell>
          <cell r="BN40">
            <v>-542</v>
          </cell>
        </row>
        <row r="41">
          <cell r="AI41">
            <v>3073045</v>
          </cell>
          <cell r="BM41">
            <v>180424</v>
          </cell>
          <cell r="BN41">
            <v>962759</v>
          </cell>
        </row>
        <row r="42">
          <cell r="AI42">
            <v>652854</v>
          </cell>
          <cell r="BM42">
            <v>35058</v>
          </cell>
          <cell r="BN42">
            <v>163623</v>
          </cell>
        </row>
        <row r="43">
          <cell r="AI43">
            <v>440989</v>
          </cell>
          <cell r="BM43">
            <v>23267</v>
          </cell>
          <cell r="BN43">
            <v>122475</v>
          </cell>
        </row>
        <row r="44">
          <cell r="AI44">
            <v>1619964</v>
          </cell>
          <cell r="BM44">
            <v>92895</v>
          </cell>
          <cell r="BN44">
            <v>458757</v>
          </cell>
        </row>
        <row r="45">
          <cell r="AI45">
            <v>380985</v>
          </cell>
          <cell r="BM45">
            <v>234562</v>
          </cell>
          <cell r="BN45">
            <v>408459</v>
          </cell>
        </row>
        <row r="47">
          <cell r="AI47">
            <v>1065703</v>
          </cell>
          <cell r="BM47">
            <v>105465</v>
          </cell>
          <cell r="BN47">
            <v>257246</v>
          </cell>
        </row>
        <row r="48">
          <cell r="AI48">
            <v>1385528</v>
          </cell>
          <cell r="BM48">
            <v>75708</v>
          </cell>
          <cell r="BN48">
            <v>353834</v>
          </cell>
        </row>
        <row r="49">
          <cell r="AI49">
            <v>2723586</v>
          </cell>
          <cell r="BM49">
            <v>147355</v>
          </cell>
          <cell r="BN49">
            <v>616884</v>
          </cell>
        </row>
        <row r="50">
          <cell r="AI50">
            <v>35239320</v>
          </cell>
          <cell r="BM50">
            <v>2048556</v>
          </cell>
          <cell r="BN50">
            <v>10123009</v>
          </cell>
        </row>
        <row r="51">
          <cell r="AI51">
            <v>6309937</v>
          </cell>
          <cell r="BM51">
            <v>368531</v>
          </cell>
          <cell r="BN51">
            <v>1897910</v>
          </cell>
        </row>
        <row r="52">
          <cell r="AI52">
            <v>7753446</v>
          </cell>
          <cell r="BM52">
            <v>432625</v>
          </cell>
          <cell r="BN52">
            <v>1905446</v>
          </cell>
        </row>
        <row r="53">
          <cell r="AI53">
            <v>10025020</v>
          </cell>
          <cell r="BM53">
            <v>564348</v>
          </cell>
          <cell r="BN53">
            <v>2598198</v>
          </cell>
        </row>
        <row r="54">
          <cell r="AI54">
            <v>9895113</v>
          </cell>
          <cell r="BM54">
            <v>551919</v>
          </cell>
          <cell r="BN54">
            <v>2466214</v>
          </cell>
        </row>
        <row r="55">
          <cell r="AI55">
            <v>777992</v>
          </cell>
          <cell r="BM55">
            <v>48085</v>
          </cell>
          <cell r="BN55">
            <v>329968</v>
          </cell>
        </row>
        <row r="57">
          <cell r="AI57">
            <v>868986</v>
          </cell>
          <cell r="BM57">
            <v>61705</v>
          </cell>
          <cell r="BN57">
            <v>249683</v>
          </cell>
        </row>
        <row r="59">
          <cell r="AI59">
            <v>1911479</v>
          </cell>
          <cell r="BM59">
            <v>100266</v>
          </cell>
          <cell r="BN59">
            <v>384420</v>
          </cell>
        </row>
        <row r="60">
          <cell r="AI60">
            <v>563348</v>
          </cell>
          <cell r="BM60">
            <v>28149</v>
          </cell>
          <cell r="BN60">
            <v>113362</v>
          </cell>
        </row>
        <row r="61">
          <cell r="AI61">
            <v>1572147</v>
          </cell>
          <cell r="BM61">
            <v>83664</v>
          </cell>
          <cell r="BN61">
            <v>333406</v>
          </cell>
        </row>
        <row r="62">
          <cell r="AI62">
            <v>930311</v>
          </cell>
          <cell r="BM62">
            <v>47626</v>
          </cell>
          <cell r="BN62">
            <v>170345</v>
          </cell>
        </row>
        <row r="63">
          <cell r="AI63">
            <v>1634591</v>
          </cell>
          <cell r="BM63">
            <v>90724</v>
          </cell>
          <cell r="BN63">
            <v>430403</v>
          </cell>
        </row>
        <row r="64">
          <cell r="AI64">
            <v>833287</v>
          </cell>
          <cell r="BM64">
            <v>46610</v>
          </cell>
          <cell r="BN64">
            <v>245308</v>
          </cell>
        </row>
        <row r="65">
          <cell r="AI65">
            <v>1431656</v>
          </cell>
          <cell r="BM65">
            <v>78315</v>
          </cell>
          <cell r="BN65">
            <v>350597</v>
          </cell>
        </row>
        <row r="66">
          <cell r="AI66">
            <v>2561376</v>
          </cell>
          <cell r="BM66">
            <v>148637</v>
          </cell>
          <cell r="BN66">
            <v>772440</v>
          </cell>
        </row>
      </sheetData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F3FBF-0915-49AF-A7C0-40167B3964EB}">
  <sheetPr>
    <pageSetUpPr fitToPage="1"/>
  </sheetPr>
  <dimension ref="A1:L40"/>
  <sheetViews>
    <sheetView workbookViewId="0" topLeftCell="A31">
      <selection activeCell="G4" sqref="G4"/>
    </sheetView>
  </sheetViews>
  <sheetFormatPr defaultColWidth="8.796875" defaultRowHeight="15"/>
  <cols>
    <col min="1" max="1" width="40.296875" style="1" customWidth="1"/>
    <col min="2" max="2" width="10" style="1" customWidth="1"/>
    <col min="3" max="3" width="11.8984375" style="1" bestFit="1" customWidth="1"/>
    <col min="4" max="4" width="9.69921875" style="1" customWidth="1"/>
    <col min="5" max="5" width="12.09765625" style="1" customWidth="1"/>
    <col min="6" max="6" width="15.59765625" style="1" customWidth="1"/>
    <col min="7" max="7" width="13.09765625" style="1" customWidth="1"/>
    <col min="8" max="8" width="13.296875" style="1" customWidth="1"/>
    <col min="9" max="16384" width="8.8984375" style="1" customWidth="1"/>
  </cols>
  <sheetData>
    <row r="1" ht="15">
      <c r="A1" s="1" t="s">
        <v>0</v>
      </c>
    </row>
    <row r="2" ht="15">
      <c r="A2" s="1" t="s">
        <v>91</v>
      </c>
    </row>
    <row r="3" ht="15">
      <c r="A3" s="1" t="s">
        <v>89</v>
      </c>
    </row>
    <row r="4" spans="3:5" ht="15">
      <c r="C4" s="21"/>
      <c r="D4" s="21"/>
      <c r="E4" s="24"/>
    </row>
    <row r="5" spans="3:5" ht="15">
      <c r="C5" s="45" t="s">
        <v>66</v>
      </c>
      <c r="D5" s="46"/>
      <c r="E5" s="47"/>
    </row>
    <row r="6" spans="1:8" ht="63">
      <c r="A6" s="4" t="s">
        <v>62</v>
      </c>
      <c r="B6" s="4" t="s">
        <v>63</v>
      </c>
      <c r="C6" s="3" t="s">
        <v>64</v>
      </c>
      <c r="D6" s="3" t="s">
        <v>88</v>
      </c>
      <c r="E6" s="4" t="s">
        <v>1</v>
      </c>
      <c r="F6" s="3" t="s">
        <v>87</v>
      </c>
      <c r="G6" s="3" t="s">
        <v>90</v>
      </c>
      <c r="H6" s="3" t="s">
        <v>1</v>
      </c>
    </row>
    <row r="7" spans="1:12" ht="15">
      <c r="A7" s="10" t="s">
        <v>67</v>
      </c>
      <c r="B7" s="11">
        <v>1</v>
      </c>
      <c r="C7" s="12">
        <v>694118</v>
      </c>
      <c r="D7" s="12">
        <v>94394</v>
      </c>
      <c r="E7" s="22">
        <f>SUM(C7:D7)</f>
        <v>788512</v>
      </c>
      <c r="F7" s="13">
        <v>100000</v>
      </c>
      <c r="G7" s="35">
        <f>+'[1]W- Statewide Summary'!$BE8</f>
        <v>-380</v>
      </c>
      <c r="H7" s="36">
        <f>SUM(E7:G7)</f>
        <v>888132</v>
      </c>
      <c r="L7" s="25"/>
    </row>
    <row r="8" spans="1:12" ht="15">
      <c r="A8" s="14" t="s">
        <v>68</v>
      </c>
      <c r="B8" s="15">
        <v>2</v>
      </c>
      <c r="C8" s="16">
        <v>1392594</v>
      </c>
      <c r="D8" s="16">
        <v>224442</v>
      </c>
      <c r="E8" s="23">
        <f aca="true" t="shared" si="0" ref="E8:E39">SUM(C8:D8)</f>
        <v>1617036</v>
      </c>
      <c r="F8" s="13">
        <v>100000</v>
      </c>
      <c r="G8" s="35">
        <f>+'[1]W- Statewide Summary'!$BE9</f>
        <v>-802</v>
      </c>
      <c r="H8" s="36">
        <f aca="true" t="shared" si="1" ref="H8:H39">SUM(E8:G8)</f>
        <v>1716234</v>
      </c>
      <c r="L8" s="25"/>
    </row>
    <row r="9" spans="1:12" ht="15">
      <c r="A9" s="14" t="s">
        <v>69</v>
      </c>
      <c r="B9" s="15">
        <v>3</v>
      </c>
      <c r="C9" s="16">
        <v>1543415</v>
      </c>
      <c r="D9" s="16">
        <v>95641</v>
      </c>
      <c r="E9" s="23">
        <f t="shared" si="0"/>
        <v>1639056</v>
      </c>
      <c r="F9" s="13">
        <v>100000</v>
      </c>
      <c r="G9" s="35">
        <f>+'[1]W- Statewide Summary'!$BE10</f>
        <v>500568</v>
      </c>
      <c r="H9" s="36">
        <f t="shared" si="1"/>
        <v>2239624</v>
      </c>
      <c r="L9" s="25"/>
    </row>
    <row r="10" spans="1:12" ht="15">
      <c r="A10" s="14" t="s">
        <v>70</v>
      </c>
      <c r="B10" s="15">
        <v>4</v>
      </c>
      <c r="C10" s="16">
        <v>7982152</v>
      </c>
      <c r="D10" s="16">
        <v>456515</v>
      </c>
      <c r="E10" s="23">
        <f t="shared" si="0"/>
        <v>8438667</v>
      </c>
      <c r="F10" s="13">
        <v>100000</v>
      </c>
      <c r="G10" s="35">
        <f>+'[1]W- Statewide Summary'!$BE11</f>
        <v>2058007</v>
      </c>
      <c r="H10" s="36">
        <f t="shared" si="1"/>
        <v>10596674</v>
      </c>
      <c r="L10" s="25"/>
    </row>
    <row r="11" spans="1:12" ht="15">
      <c r="A11" s="14" t="s">
        <v>21</v>
      </c>
      <c r="B11" s="15">
        <v>5</v>
      </c>
      <c r="C11" s="16">
        <v>1076429</v>
      </c>
      <c r="D11" s="16">
        <v>55860</v>
      </c>
      <c r="E11" s="23">
        <f t="shared" si="0"/>
        <v>1132289</v>
      </c>
      <c r="F11" s="13">
        <v>100000</v>
      </c>
      <c r="G11" s="35">
        <f>+'[1]W- Statewide Summary'!$BE12</f>
        <v>219836</v>
      </c>
      <c r="H11" s="36">
        <f t="shared" si="1"/>
        <v>1452125</v>
      </c>
      <c r="L11" s="25"/>
    </row>
    <row r="12" spans="1:12" ht="15">
      <c r="A12" s="14" t="s">
        <v>22</v>
      </c>
      <c r="B12" s="15">
        <v>6</v>
      </c>
      <c r="C12" s="16">
        <v>3421997</v>
      </c>
      <c r="D12" s="16">
        <v>209404</v>
      </c>
      <c r="E12" s="23">
        <f t="shared" si="0"/>
        <v>3631401</v>
      </c>
      <c r="F12" s="13">
        <v>100000</v>
      </c>
      <c r="G12" s="35">
        <f>+'[1]W- Statewide Summary'!$BE13</f>
        <v>1155710</v>
      </c>
      <c r="H12" s="36">
        <f t="shared" si="1"/>
        <v>4887111</v>
      </c>
      <c r="L12" s="25"/>
    </row>
    <row r="13" spans="1:12" ht="15">
      <c r="A13" s="14" t="s">
        <v>23</v>
      </c>
      <c r="B13" s="15">
        <v>7</v>
      </c>
      <c r="C13" s="16">
        <v>3920578</v>
      </c>
      <c r="D13" s="16">
        <v>214298</v>
      </c>
      <c r="E13" s="23">
        <f t="shared" si="0"/>
        <v>4134876</v>
      </c>
      <c r="F13" s="13">
        <v>100000</v>
      </c>
      <c r="G13" s="35">
        <f>+'[1]W- Statewide Summary'!$BE14</f>
        <v>851641</v>
      </c>
      <c r="H13" s="36">
        <f t="shared" si="1"/>
        <v>5086517</v>
      </c>
      <c r="L13" s="25"/>
    </row>
    <row r="14" spans="1:12" ht="15">
      <c r="A14" s="14" t="s">
        <v>24</v>
      </c>
      <c r="B14" s="15">
        <v>8</v>
      </c>
      <c r="C14" s="16">
        <v>2864379</v>
      </c>
      <c r="D14" s="16">
        <v>154945</v>
      </c>
      <c r="E14" s="23">
        <f t="shared" si="0"/>
        <v>3019324</v>
      </c>
      <c r="F14" s="13">
        <v>100000</v>
      </c>
      <c r="G14" s="35">
        <f>+'[1]W- Statewide Summary'!$BE15</f>
        <v>585839</v>
      </c>
      <c r="H14" s="36">
        <f t="shared" si="1"/>
        <v>3705163</v>
      </c>
      <c r="L14" s="25"/>
    </row>
    <row r="15" spans="1:12" ht="15">
      <c r="A15" s="14" t="s">
        <v>25</v>
      </c>
      <c r="B15" s="15">
        <v>9</v>
      </c>
      <c r="C15" s="16">
        <v>5812681</v>
      </c>
      <c r="D15" s="16">
        <v>330320</v>
      </c>
      <c r="E15" s="23">
        <f t="shared" si="0"/>
        <v>6143001</v>
      </c>
      <c r="F15" s="13">
        <v>100000</v>
      </c>
      <c r="G15" s="35">
        <f>+'[1]W- Statewide Summary'!$BE16</f>
        <v>1436491</v>
      </c>
      <c r="H15" s="36">
        <f t="shared" si="1"/>
        <v>7679492</v>
      </c>
      <c r="L15" s="25"/>
    </row>
    <row r="16" spans="1:12" ht="15">
      <c r="A16" s="14" t="s">
        <v>26</v>
      </c>
      <c r="B16" s="15">
        <v>10</v>
      </c>
      <c r="C16" s="16">
        <v>6381571</v>
      </c>
      <c r="D16" s="16">
        <v>364117</v>
      </c>
      <c r="E16" s="23">
        <f t="shared" si="0"/>
        <v>6745688</v>
      </c>
      <c r="F16" s="13">
        <v>100000</v>
      </c>
      <c r="G16" s="35">
        <f>+'[1]W- Statewide Summary'!$BE17</f>
        <v>1606916</v>
      </c>
      <c r="H16" s="36">
        <f t="shared" si="1"/>
        <v>8452604</v>
      </c>
      <c r="L16" s="25"/>
    </row>
    <row r="17" spans="1:12" ht="15">
      <c r="A17" s="14" t="s">
        <v>27</v>
      </c>
      <c r="B17" s="15">
        <v>11</v>
      </c>
      <c r="C17" s="16">
        <v>2408802</v>
      </c>
      <c r="D17" s="16">
        <v>136069</v>
      </c>
      <c r="E17" s="23">
        <f t="shared" si="0"/>
        <v>2544871</v>
      </c>
      <c r="F17" s="13">
        <v>100000</v>
      </c>
      <c r="G17" s="35">
        <f>+'[1]W- Statewide Summary'!$BE18</f>
        <v>597178</v>
      </c>
      <c r="H17" s="36">
        <f t="shared" si="1"/>
        <v>3242049</v>
      </c>
      <c r="L17" s="25"/>
    </row>
    <row r="18" spans="1:12" ht="15">
      <c r="A18" s="14" t="s">
        <v>71</v>
      </c>
      <c r="B18" s="15">
        <v>12</v>
      </c>
      <c r="C18" s="16">
        <v>1082575</v>
      </c>
      <c r="D18" s="16">
        <v>70119</v>
      </c>
      <c r="E18" s="23">
        <f t="shared" si="0"/>
        <v>1152694</v>
      </c>
      <c r="F18" s="13">
        <v>100000</v>
      </c>
      <c r="G18" s="35">
        <f>+'[1]W- Statewide Summary'!$BE19</f>
        <v>275627</v>
      </c>
      <c r="H18" s="36">
        <f t="shared" si="1"/>
        <v>1528321</v>
      </c>
      <c r="L18" s="25"/>
    </row>
    <row r="19" spans="1:12" ht="15">
      <c r="A19" s="14" t="s">
        <v>72</v>
      </c>
      <c r="B19" s="15">
        <v>13</v>
      </c>
      <c r="C19" s="16">
        <v>1199441</v>
      </c>
      <c r="D19" s="16">
        <v>229493</v>
      </c>
      <c r="E19" s="23">
        <f t="shared" si="0"/>
        <v>1428934</v>
      </c>
      <c r="F19" s="13">
        <v>100000</v>
      </c>
      <c r="G19" s="35">
        <f>+'[1]W- Statewide Summary'!$BE20</f>
        <v>-675</v>
      </c>
      <c r="H19" s="36">
        <f t="shared" si="1"/>
        <v>1528259</v>
      </c>
      <c r="L19" s="25"/>
    </row>
    <row r="20" spans="1:12" ht="15">
      <c r="A20" s="14" t="s">
        <v>73</v>
      </c>
      <c r="B20" s="15">
        <v>14</v>
      </c>
      <c r="C20" s="16">
        <v>3711321</v>
      </c>
      <c r="D20" s="16">
        <v>221799</v>
      </c>
      <c r="E20" s="23">
        <f t="shared" si="0"/>
        <v>3933120</v>
      </c>
      <c r="F20" s="13">
        <v>100000</v>
      </c>
      <c r="G20" s="35">
        <f>+'[1]W- Statewide Summary'!$BE21</f>
        <v>1126324</v>
      </c>
      <c r="H20" s="36">
        <f t="shared" si="1"/>
        <v>5159444</v>
      </c>
      <c r="L20" s="25"/>
    </row>
    <row r="21" spans="1:12" ht="15">
      <c r="A21" s="14" t="s">
        <v>74</v>
      </c>
      <c r="B21" s="15">
        <v>15</v>
      </c>
      <c r="C21" s="16">
        <v>1882956</v>
      </c>
      <c r="D21" s="16">
        <v>111936</v>
      </c>
      <c r="E21" s="23">
        <f t="shared" si="0"/>
        <v>1994892</v>
      </c>
      <c r="F21" s="13">
        <v>100000</v>
      </c>
      <c r="G21" s="35">
        <f>+'[1]W- Statewide Summary'!$BE22</f>
        <v>581196</v>
      </c>
      <c r="H21" s="36">
        <f t="shared" si="1"/>
        <v>2676088</v>
      </c>
      <c r="L21" s="25"/>
    </row>
    <row r="22" spans="1:12" ht="15">
      <c r="A22" s="14" t="s">
        <v>75</v>
      </c>
      <c r="B22" s="15">
        <v>16</v>
      </c>
      <c r="C22" s="16">
        <v>409653</v>
      </c>
      <c r="D22" s="16">
        <v>234714</v>
      </c>
      <c r="E22" s="23">
        <f t="shared" si="0"/>
        <v>644367</v>
      </c>
      <c r="F22" s="13">
        <v>100000</v>
      </c>
      <c r="G22" s="35">
        <f>+'[1]W- Statewide Summary'!$BE23</f>
        <v>408442</v>
      </c>
      <c r="H22" s="36">
        <f t="shared" si="1"/>
        <v>1152809</v>
      </c>
      <c r="L22" s="25"/>
    </row>
    <row r="23" spans="1:12" ht="15">
      <c r="A23" s="14" t="s">
        <v>76</v>
      </c>
      <c r="B23" s="15">
        <v>17</v>
      </c>
      <c r="C23" s="16">
        <v>2420192</v>
      </c>
      <c r="D23" s="16">
        <v>135674</v>
      </c>
      <c r="E23" s="23">
        <f t="shared" si="0"/>
        <v>2555866</v>
      </c>
      <c r="F23" s="13">
        <v>100000</v>
      </c>
      <c r="G23" s="35">
        <f>+'[1]W- Statewide Summary'!$BE24</f>
        <v>611678</v>
      </c>
      <c r="H23" s="36">
        <f t="shared" si="1"/>
        <v>3267544</v>
      </c>
      <c r="L23" s="25"/>
    </row>
    <row r="24" spans="1:12" ht="15">
      <c r="A24" s="14" t="s">
        <v>43</v>
      </c>
      <c r="B24" s="15">
        <v>18</v>
      </c>
      <c r="C24" s="16">
        <v>2752860</v>
      </c>
      <c r="D24" s="16">
        <v>150851</v>
      </c>
      <c r="E24" s="23">
        <f t="shared" si="0"/>
        <v>2903711</v>
      </c>
      <c r="F24" s="13">
        <v>100000</v>
      </c>
      <c r="G24" s="35">
        <f>+'[1]W- Statewide Summary'!$BE25</f>
        <v>616852</v>
      </c>
      <c r="H24" s="36">
        <f t="shared" si="1"/>
        <v>3620563</v>
      </c>
      <c r="L24" s="25"/>
    </row>
    <row r="25" spans="1:12" ht="15">
      <c r="A25" s="14" t="s">
        <v>77</v>
      </c>
      <c r="B25" s="15">
        <v>19</v>
      </c>
      <c r="C25" s="16">
        <v>22185043</v>
      </c>
      <c r="D25" s="16">
        <v>1314654</v>
      </c>
      <c r="E25" s="23">
        <f t="shared" si="0"/>
        <v>23499697</v>
      </c>
      <c r="F25" s="13">
        <v>100000</v>
      </c>
      <c r="G25" s="35">
        <f>+'[1]W- Statewide Summary'!$BE26</f>
        <v>6346843</v>
      </c>
      <c r="H25" s="36">
        <f t="shared" si="1"/>
        <v>29946540</v>
      </c>
      <c r="L25" s="25"/>
    </row>
    <row r="26" spans="1:12" ht="15">
      <c r="A26" s="14" t="s">
        <v>45</v>
      </c>
      <c r="B26" s="15">
        <v>20</v>
      </c>
      <c r="C26" s="16">
        <v>6370499</v>
      </c>
      <c r="D26" s="16">
        <v>379181</v>
      </c>
      <c r="E26" s="23">
        <f t="shared" si="0"/>
        <v>6749680</v>
      </c>
      <c r="F26" s="13">
        <v>100000</v>
      </c>
      <c r="G26" s="35">
        <f>+'[1]W- Statewide Summary'!$BE27</f>
        <v>1897812</v>
      </c>
      <c r="H26" s="36">
        <f t="shared" si="1"/>
        <v>8747492</v>
      </c>
      <c r="L26" s="25"/>
    </row>
    <row r="27" spans="1:12" ht="15">
      <c r="A27" s="14" t="s">
        <v>46</v>
      </c>
      <c r="B27" s="15">
        <v>21</v>
      </c>
      <c r="C27" s="16">
        <v>7831600</v>
      </c>
      <c r="D27" s="16">
        <v>443397</v>
      </c>
      <c r="E27" s="23">
        <f t="shared" si="0"/>
        <v>8274997</v>
      </c>
      <c r="F27" s="13">
        <v>100000</v>
      </c>
      <c r="G27" s="35">
        <f>+'[1]W- Statewide Summary'!$BE28</f>
        <v>1905347</v>
      </c>
      <c r="H27" s="36">
        <f t="shared" si="1"/>
        <v>10280344</v>
      </c>
      <c r="L27" s="25"/>
    </row>
    <row r="28" spans="1:12" ht="15">
      <c r="A28" s="14" t="s">
        <v>47</v>
      </c>
      <c r="B28" s="15">
        <v>22</v>
      </c>
      <c r="C28" s="16">
        <v>10150149</v>
      </c>
      <c r="D28" s="16">
        <v>579003</v>
      </c>
      <c r="E28" s="23">
        <f t="shared" si="0"/>
        <v>10729152</v>
      </c>
      <c r="F28" s="13">
        <v>100000</v>
      </c>
      <c r="G28" s="35">
        <f>+'[1]W- Statewide Summary'!$BE29</f>
        <v>2598063</v>
      </c>
      <c r="H28" s="36">
        <f t="shared" si="1"/>
        <v>13427215</v>
      </c>
      <c r="L28" s="25"/>
    </row>
    <row r="29" spans="1:12" ht="15">
      <c r="A29" s="14" t="s">
        <v>48</v>
      </c>
      <c r="B29" s="15">
        <v>23</v>
      </c>
      <c r="C29" s="16">
        <v>9972593</v>
      </c>
      <c r="D29" s="16">
        <v>565850</v>
      </c>
      <c r="E29" s="23">
        <f t="shared" si="0"/>
        <v>10538443</v>
      </c>
      <c r="F29" s="13">
        <v>100000</v>
      </c>
      <c r="G29" s="35">
        <f>+'[1]W- Statewide Summary'!$BE30</f>
        <v>2466087</v>
      </c>
      <c r="H29" s="36">
        <f t="shared" si="1"/>
        <v>13104530</v>
      </c>
      <c r="L29" s="25"/>
    </row>
    <row r="30" spans="1:12" ht="15">
      <c r="A30" s="14" t="s">
        <v>49</v>
      </c>
      <c r="B30" s="15">
        <v>24</v>
      </c>
      <c r="C30" s="16">
        <v>784717</v>
      </c>
      <c r="D30" s="16">
        <v>49916</v>
      </c>
      <c r="E30" s="23">
        <f t="shared" si="0"/>
        <v>834633</v>
      </c>
      <c r="F30" s="13">
        <v>100000</v>
      </c>
      <c r="G30" s="35">
        <f>+'[1]W- Statewide Summary'!$BE31</f>
        <v>329951</v>
      </c>
      <c r="H30" s="36">
        <f t="shared" si="1"/>
        <v>1264584</v>
      </c>
      <c r="L30" s="25"/>
    </row>
    <row r="31" spans="1:12" ht="15">
      <c r="A31" s="14" t="s">
        <v>50</v>
      </c>
      <c r="B31" s="15">
        <v>25</v>
      </c>
      <c r="C31" s="16">
        <v>13385759</v>
      </c>
      <c r="D31" s="16">
        <v>790813</v>
      </c>
      <c r="E31" s="23">
        <f t="shared" si="0"/>
        <v>14176572</v>
      </c>
      <c r="F31" s="13">
        <v>100000</v>
      </c>
      <c r="G31" s="35">
        <f>+'[1]W- Statewide Summary'!$BE32</f>
        <v>3775644</v>
      </c>
      <c r="H31" s="36">
        <f t="shared" si="1"/>
        <v>18052216</v>
      </c>
      <c r="L31" s="25"/>
    </row>
    <row r="32" spans="1:12" ht="15">
      <c r="A32" s="14" t="s">
        <v>78</v>
      </c>
      <c r="B32" s="15">
        <v>26</v>
      </c>
      <c r="C32" s="16">
        <v>825760</v>
      </c>
      <c r="D32" s="16">
        <v>52789</v>
      </c>
      <c r="E32" s="23">
        <f t="shared" si="0"/>
        <v>878549</v>
      </c>
      <c r="F32" s="13">
        <v>100000</v>
      </c>
      <c r="G32" s="35">
        <f>+'[1]W- Statewide Summary'!$BE33</f>
        <v>249671</v>
      </c>
      <c r="H32" s="36">
        <f t="shared" si="1"/>
        <v>1228220</v>
      </c>
      <c r="L32" s="25"/>
    </row>
    <row r="33" spans="1:12" ht="15">
      <c r="A33" s="14" t="s">
        <v>53</v>
      </c>
      <c r="B33" s="15">
        <v>27</v>
      </c>
      <c r="C33" s="16">
        <v>1928428</v>
      </c>
      <c r="D33" s="16">
        <v>102455</v>
      </c>
      <c r="E33" s="23">
        <f t="shared" si="0"/>
        <v>2030883</v>
      </c>
      <c r="F33" s="13">
        <v>100000</v>
      </c>
      <c r="G33" s="35">
        <f>+'[1]W- Statewide Summary'!$BE34</f>
        <v>384401</v>
      </c>
      <c r="H33" s="36">
        <f t="shared" si="1"/>
        <v>2515284</v>
      </c>
      <c r="L33" s="25"/>
    </row>
    <row r="34" spans="1:12" ht="15">
      <c r="A34" s="14" t="s">
        <v>79</v>
      </c>
      <c r="B34" s="15">
        <v>28</v>
      </c>
      <c r="C34" s="16">
        <v>2106498</v>
      </c>
      <c r="D34" s="16">
        <v>114352</v>
      </c>
      <c r="E34" s="23">
        <f t="shared" si="0"/>
        <v>2220850</v>
      </c>
      <c r="F34" s="13">
        <v>100000</v>
      </c>
      <c r="G34" s="35">
        <f>+'[1]W- Statewide Summary'!$BE35</f>
        <v>446743</v>
      </c>
      <c r="H34" s="36">
        <f t="shared" si="1"/>
        <v>2767593</v>
      </c>
      <c r="L34" s="25"/>
    </row>
    <row r="35" spans="1:12" ht="15">
      <c r="A35" s="14" t="s">
        <v>56</v>
      </c>
      <c r="B35" s="15">
        <v>29</v>
      </c>
      <c r="C35" s="16">
        <v>944558</v>
      </c>
      <c r="D35" s="16">
        <v>48600</v>
      </c>
      <c r="E35" s="23">
        <f t="shared" si="0"/>
        <v>993158</v>
      </c>
      <c r="F35" s="13">
        <v>100000</v>
      </c>
      <c r="G35" s="35">
        <f>+'[1]W- Statewide Summary'!$BE36</f>
        <v>170336</v>
      </c>
      <c r="H35" s="36">
        <f t="shared" si="1"/>
        <v>1263494</v>
      </c>
      <c r="L35" s="25"/>
    </row>
    <row r="36" spans="1:12" ht="15">
      <c r="A36" s="14" t="s">
        <v>57</v>
      </c>
      <c r="B36" s="15">
        <v>30</v>
      </c>
      <c r="C36" s="16">
        <v>1649058</v>
      </c>
      <c r="D36" s="16">
        <v>93148</v>
      </c>
      <c r="E36" s="23">
        <f t="shared" si="0"/>
        <v>1742206</v>
      </c>
      <c r="F36" s="13">
        <v>100000</v>
      </c>
      <c r="G36" s="35">
        <f>+'[1]W- Statewide Summary'!$BE37</f>
        <v>430380</v>
      </c>
      <c r="H36" s="36">
        <f t="shared" si="1"/>
        <v>2272586</v>
      </c>
      <c r="L36" s="25"/>
    </row>
    <row r="37" spans="1:12" ht="15">
      <c r="A37" s="14" t="s">
        <v>58</v>
      </c>
      <c r="B37" s="15">
        <v>31</v>
      </c>
      <c r="C37" s="16">
        <v>841120</v>
      </c>
      <c r="D37" s="16">
        <v>47985</v>
      </c>
      <c r="E37" s="23">
        <f t="shared" si="0"/>
        <v>889105</v>
      </c>
      <c r="F37" s="13">
        <v>100000</v>
      </c>
      <c r="G37" s="35">
        <f>+'[1]W- Statewide Summary'!$BE38</f>
        <v>245296</v>
      </c>
      <c r="H37" s="36">
        <f t="shared" si="1"/>
        <v>1234401</v>
      </c>
      <c r="L37" s="25"/>
    </row>
    <row r="38" spans="1:12" ht="15">
      <c r="A38" s="14" t="s">
        <v>59</v>
      </c>
      <c r="B38" s="15">
        <v>32</v>
      </c>
      <c r="C38" s="16">
        <v>1443818</v>
      </c>
      <c r="D38" s="16">
        <v>80296</v>
      </c>
      <c r="E38" s="23">
        <f t="shared" si="0"/>
        <v>1524114</v>
      </c>
      <c r="F38" s="13">
        <v>100000</v>
      </c>
      <c r="G38" s="35">
        <f>+'[1]W- Statewide Summary'!$BE39</f>
        <v>350578</v>
      </c>
      <c r="H38" s="36">
        <f t="shared" si="1"/>
        <v>1974692</v>
      </c>
      <c r="L38" s="25"/>
    </row>
    <row r="39" spans="1:12" ht="16.15" thickBot="1">
      <c r="A39" s="14" t="s">
        <v>60</v>
      </c>
      <c r="B39" s="18">
        <v>33</v>
      </c>
      <c r="C39" s="19">
        <v>2590302</v>
      </c>
      <c r="D39" s="19">
        <v>152970</v>
      </c>
      <c r="E39" s="37">
        <f t="shared" si="0"/>
        <v>2743272</v>
      </c>
      <c r="F39" s="38">
        <v>100000</v>
      </c>
      <c r="G39" s="39">
        <f>+'[1]W- Statewide Summary'!$BE40</f>
        <v>772400</v>
      </c>
      <c r="H39" s="40">
        <f t="shared" si="1"/>
        <v>3615672</v>
      </c>
      <c r="L39" s="25"/>
    </row>
    <row r="40" spans="1:12" ht="16.15" thickBot="1">
      <c r="A40" s="6"/>
      <c r="B40" s="7" t="s">
        <v>1</v>
      </c>
      <c r="C40" s="8">
        <f aca="true" t="shared" si="2" ref="C40:H40">SUM(C7:C39)</f>
        <v>133967616</v>
      </c>
      <c r="D40" s="8">
        <f t="shared" si="2"/>
        <v>8306000</v>
      </c>
      <c r="E40" s="9">
        <f t="shared" si="2"/>
        <v>142273616</v>
      </c>
      <c r="F40" s="8">
        <f t="shared" si="2"/>
        <v>3300000</v>
      </c>
      <c r="G40" s="41">
        <f t="shared" si="2"/>
        <v>35000000</v>
      </c>
      <c r="H40" s="42">
        <f t="shared" si="2"/>
        <v>180573616</v>
      </c>
      <c r="L40" s="26"/>
    </row>
  </sheetData>
  <mergeCells count="1">
    <mergeCell ref="C5:E5"/>
  </mergeCells>
  <printOptions/>
  <pageMargins left="0.7" right="0.7" top="0.75" bottom="0.75" header="0.3" footer="0.3"/>
  <pageSetup fitToHeight="1" fitToWidth="1" horizontalDpi="1200" verticalDpi="12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EAC6D-0292-4F85-9100-F043BD4BB087}">
  <sheetPr>
    <pageSetUpPr fitToPage="1"/>
  </sheetPr>
  <dimension ref="A1:H69"/>
  <sheetViews>
    <sheetView workbookViewId="0" topLeftCell="A52">
      <selection activeCell="A68" sqref="A68:XFD68"/>
    </sheetView>
  </sheetViews>
  <sheetFormatPr defaultColWidth="8.796875" defaultRowHeight="15"/>
  <cols>
    <col min="1" max="1" width="40.296875" style="1" customWidth="1"/>
    <col min="2" max="2" width="10" style="1" customWidth="1"/>
    <col min="3" max="3" width="11.8984375" style="1" bestFit="1" customWidth="1"/>
    <col min="4" max="4" width="8.8984375" style="1" customWidth="1"/>
    <col min="5" max="5" width="10.59765625" style="1" bestFit="1" customWidth="1"/>
    <col min="6" max="7" width="14.3984375" style="1" customWidth="1"/>
    <col min="8" max="8" width="11.19921875" style="1" customWidth="1"/>
    <col min="9" max="16384" width="8.8984375" style="1" customWidth="1"/>
  </cols>
  <sheetData>
    <row r="1" ht="15">
      <c r="A1" s="1" t="s">
        <v>0</v>
      </c>
    </row>
    <row r="2" ht="15">
      <c r="A2" s="1" t="s">
        <v>92</v>
      </c>
    </row>
    <row r="3" ht="15">
      <c r="A3" s="1" t="s">
        <v>89</v>
      </c>
    </row>
    <row r="5" spans="3:5" ht="15">
      <c r="C5" s="45" t="s">
        <v>66</v>
      </c>
      <c r="D5" s="46"/>
      <c r="E5" s="47"/>
    </row>
    <row r="6" spans="1:8" ht="63">
      <c r="A6" s="4" t="s">
        <v>62</v>
      </c>
      <c r="B6" s="4" t="s">
        <v>63</v>
      </c>
      <c r="C6" s="3" t="s">
        <v>64</v>
      </c>
      <c r="D6" s="3" t="s">
        <v>65</v>
      </c>
      <c r="E6" s="4" t="s">
        <v>1</v>
      </c>
      <c r="F6" s="3" t="s">
        <v>87</v>
      </c>
      <c r="G6" s="3" t="s">
        <v>90</v>
      </c>
      <c r="H6" s="30" t="s">
        <v>1</v>
      </c>
    </row>
    <row r="7" spans="1:8" ht="15">
      <c r="A7" s="2" t="s">
        <v>2</v>
      </c>
      <c r="B7" s="2">
        <v>1</v>
      </c>
      <c r="C7" s="12">
        <f>+'[2]W- Statewide Summary'!$AI8</f>
        <v>171914</v>
      </c>
      <c r="D7" s="12">
        <f>+'[2]W- Statewide Summary'!$BD8</f>
        <v>24514</v>
      </c>
      <c r="E7" s="13">
        <f>SUM(C7:D7)</f>
        <v>196428</v>
      </c>
      <c r="F7" s="13">
        <v>100000</v>
      </c>
      <c r="G7" s="13">
        <f>+'[2]W- Statewide Summary'!$BE8</f>
        <v>-74</v>
      </c>
      <c r="H7" s="12">
        <f>+E7+F7+G7</f>
        <v>296354</v>
      </c>
    </row>
    <row r="8" spans="1:8" ht="15">
      <c r="A8" s="2" t="s">
        <v>3</v>
      </c>
      <c r="B8" s="2">
        <v>1</v>
      </c>
      <c r="C8" s="12">
        <f>+'[2]W- Statewide Summary'!$AI9</f>
        <v>567164</v>
      </c>
      <c r="D8" s="12">
        <f>+'[2]W- Statewide Summary'!$BD9</f>
        <v>102547</v>
      </c>
      <c r="E8" s="17">
        <f aca="true" t="shared" si="0" ref="E8:E37">SUM(C8:D8)</f>
        <v>669711</v>
      </c>
      <c r="F8" s="13">
        <v>100000</v>
      </c>
      <c r="G8" s="13">
        <f>+'[2]W- Statewide Summary'!$BE9</f>
        <v>-308</v>
      </c>
      <c r="H8" s="12">
        <f aca="true" t="shared" si="1" ref="H8:H65">+E8+F8+G8</f>
        <v>769403</v>
      </c>
    </row>
    <row r="9" spans="1:8" ht="15">
      <c r="A9" s="2" t="s">
        <v>4</v>
      </c>
      <c r="B9" s="2">
        <v>2</v>
      </c>
      <c r="C9" s="12">
        <f>+'[2]W- Statewide Summary'!$AI10</f>
        <v>170244</v>
      </c>
      <c r="D9" s="12">
        <f>+'[2]W- Statewide Summary'!$BD10</f>
        <v>24277</v>
      </c>
      <c r="E9" s="17">
        <f t="shared" si="0"/>
        <v>194521</v>
      </c>
      <c r="F9" s="13">
        <v>100000</v>
      </c>
      <c r="G9" s="13">
        <f>+'[2]W- Statewide Summary'!$BE10</f>
        <v>-72</v>
      </c>
      <c r="H9" s="12">
        <f t="shared" si="1"/>
        <v>294449</v>
      </c>
    </row>
    <row r="10" spans="1:8" ht="15">
      <c r="A10" s="2" t="s">
        <v>5</v>
      </c>
      <c r="B10" s="2">
        <v>2</v>
      </c>
      <c r="C10" s="12">
        <f>+'[2]W- Statewide Summary'!$AI11</f>
        <v>115055</v>
      </c>
      <c r="D10" s="12">
        <f>+'[2]W- Statewide Summary'!$BD11</f>
        <v>13320</v>
      </c>
      <c r="E10" s="17">
        <f t="shared" si="0"/>
        <v>128375</v>
      </c>
      <c r="F10" s="13">
        <v>100000</v>
      </c>
      <c r="G10" s="13">
        <f>+'[2]W- Statewide Summary'!$BE11</f>
        <v>-39</v>
      </c>
      <c r="H10" s="12">
        <f t="shared" si="1"/>
        <v>228336</v>
      </c>
    </row>
    <row r="11" spans="1:8" ht="15">
      <c r="A11" s="2" t="s">
        <v>6</v>
      </c>
      <c r="B11" s="2">
        <v>2</v>
      </c>
      <c r="C11" s="12">
        <f>+'[2]W- Statewide Summary'!$AI12</f>
        <v>798460</v>
      </c>
      <c r="D11" s="12">
        <f>+'[2]W- Statewide Summary'!$BD12</f>
        <v>149761</v>
      </c>
      <c r="E11" s="17">
        <f t="shared" si="0"/>
        <v>948221</v>
      </c>
      <c r="F11" s="13">
        <v>100000</v>
      </c>
      <c r="G11" s="13">
        <f>+'[2]W- Statewide Summary'!$BE12</f>
        <v>-448</v>
      </c>
      <c r="H11" s="12">
        <f t="shared" si="1"/>
        <v>1047773</v>
      </c>
    </row>
    <row r="12" spans="1:8" ht="15">
      <c r="A12" s="2" t="s">
        <v>7</v>
      </c>
      <c r="B12" s="2">
        <v>2</v>
      </c>
      <c r="C12" s="12">
        <f>+'[2]W- Statewide Summary'!$AI13</f>
        <v>338886</v>
      </c>
      <c r="D12" s="12">
        <f>+'[2]W- Statewide Summary'!$BD13</f>
        <v>58914</v>
      </c>
      <c r="E12" s="17">
        <f t="shared" si="0"/>
        <v>397800</v>
      </c>
      <c r="F12" s="13">
        <v>100000</v>
      </c>
      <c r="G12" s="13">
        <f>+'[2]W- Statewide Summary'!$BE13</f>
        <v>-176</v>
      </c>
      <c r="H12" s="12">
        <f t="shared" si="1"/>
        <v>497624</v>
      </c>
    </row>
    <row r="13" spans="1:8" ht="15">
      <c r="A13" s="2" t="s">
        <v>8</v>
      </c>
      <c r="B13" s="2">
        <v>2</v>
      </c>
      <c r="C13" s="12">
        <f>+'[2]W- Statewide Summary'!$AI14</f>
        <v>160776</v>
      </c>
      <c r="D13" s="12">
        <f>+'[2]W- Statewide Summary'!$BD14</f>
        <v>22789</v>
      </c>
      <c r="E13" s="17">
        <f t="shared" si="0"/>
        <v>183565</v>
      </c>
      <c r="F13" s="13">
        <v>100000</v>
      </c>
      <c r="G13" s="13">
        <f>+'[2]W- Statewide Summary'!$BE14</f>
        <v>-67</v>
      </c>
      <c r="H13" s="12">
        <f t="shared" si="1"/>
        <v>283498</v>
      </c>
    </row>
    <row r="14" spans="1:8" ht="15">
      <c r="A14" s="2" t="s">
        <v>9</v>
      </c>
      <c r="B14" s="2">
        <v>3</v>
      </c>
      <c r="C14" s="12">
        <f>+'[2]W- Statewide Summary'!$AI15</f>
        <v>879816</v>
      </c>
      <c r="D14" s="12">
        <f>+'[2]W- Statewide Summary'!$BD15</f>
        <v>47426</v>
      </c>
      <c r="E14" s="17">
        <f t="shared" si="0"/>
        <v>927242</v>
      </c>
      <c r="F14" s="13">
        <v>100000</v>
      </c>
      <c r="G14" s="13">
        <f>+'[2]W- Statewide Summary'!$BE15</f>
        <v>210207</v>
      </c>
      <c r="H14" s="12">
        <f t="shared" si="1"/>
        <v>1237449</v>
      </c>
    </row>
    <row r="15" spans="1:8" ht="15">
      <c r="A15" s="2" t="s">
        <v>10</v>
      </c>
      <c r="B15" s="2">
        <v>3</v>
      </c>
      <c r="C15" s="12">
        <f>+'[2]W- Statewide Summary'!$AI16</f>
        <v>132782</v>
      </c>
      <c r="D15" s="12">
        <f>+'[2]W- Statewide Summary'!$BD16</f>
        <v>5754</v>
      </c>
      <c r="E15" s="17">
        <f t="shared" si="0"/>
        <v>138536</v>
      </c>
      <c r="F15" s="13">
        <v>100000</v>
      </c>
      <c r="G15" s="13">
        <f>+'[2]W- Statewide Summary'!$BE16</f>
        <v>42492</v>
      </c>
      <c r="H15" s="12">
        <f t="shared" si="1"/>
        <v>281028</v>
      </c>
    </row>
    <row r="16" spans="1:8" ht="15">
      <c r="A16" s="2" t="s">
        <v>11</v>
      </c>
      <c r="B16" s="2">
        <v>3</v>
      </c>
      <c r="C16" s="12">
        <f>+'[2]W- Statewide Summary'!$AI17</f>
        <v>163022</v>
      </c>
      <c r="D16" s="12">
        <f>+'[2]W- Statewide Summary'!$BD17</f>
        <v>7586</v>
      </c>
      <c r="E16" s="17">
        <f t="shared" si="0"/>
        <v>170608</v>
      </c>
      <c r="F16" s="13">
        <v>100000</v>
      </c>
      <c r="G16" s="13">
        <f>+'[2]W- Statewide Summary'!$BE17</f>
        <v>51909</v>
      </c>
      <c r="H16" s="12">
        <f t="shared" si="1"/>
        <v>322517</v>
      </c>
    </row>
    <row r="17" spans="1:8" ht="15">
      <c r="A17" s="2" t="s">
        <v>12</v>
      </c>
      <c r="B17" s="2">
        <v>3</v>
      </c>
      <c r="C17" s="12">
        <f>+'[2]W- Statewide Summary'!$AI18</f>
        <v>193691</v>
      </c>
      <c r="D17" s="12">
        <f>+'[2]W- Statewide Summary'!$BD18</f>
        <v>10259</v>
      </c>
      <c r="E17" s="17">
        <f t="shared" si="0"/>
        <v>203950</v>
      </c>
      <c r="F17" s="13">
        <v>100000</v>
      </c>
      <c r="G17" s="13">
        <f>+'[2]W- Statewide Summary'!$BE18</f>
        <v>78478</v>
      </c>
      <c r="H17" s="12">
        <f t="shared" si="1"/>
        <v>382428</v>
      </c>
    </row>
    <row r="18" spans="1:8" ht="15">
      <c r="A18" s="2" t="s">
        <v>13</v>
      </c>
      <c r="B18" s="2">
        <v>3</v>
      </c>
      <c r="C18" s="12">
        <f>+'[2]W- Statewide Summary'!$AI19</f>
        <v>360295</v>
      </c>
      <c r="D18" s="12">
        <f>+'[2]W- Statewide Summary'!$BD19</f>
        <v>19807</v>
      </c>
      <c r="E18" s="17">
        <f t="shared" si="0"/>
        <v>380102</v>
      </c>
      <c r="F18" s="13">
        <v>100000</v>
      </c>
      <c r="G18" s="13">
        <f>+'[2]W- Statewide Summary'!$BE19</f>
        <v>118391</v>
      </c>
      <c r="H18" s="12">
        <f t="shared" si="1"/>
        <v>598493</v>
      </c>
    </row>
    <row r="19" spans="1:8" ht="15">
      <c r="A19" s="2" t="s">
        <v>14</v>
      </c>
      <c r="B19" s="2">
        <v>4</v>
      </c>
      <c r="C19" s="12">
        <f>+'[2]W- Statewide Summary'!$AI20</f>
        <v>600388</v>
      </c>
      <c r="D19" s="12">
        <f>+'[2]W- Statewide Summary'!$BD20</f>
        <v>29992</v>
      </c>
      <c r="E19" s="17">
        <f t="shared" si="0"/>
        <v>630380</v>
      </c>
      <c r="F19" s="13">
        <v>100000</v>
      </c>
      <c r="G19" s="13">
        <f>+'[2]W- Statewide Summary'!$BE20</f>
        <v>105250</v>
      </c>
      <c r="H19" s="12">
        <f t="shared" si="1"/>
        <v>835630</v>
      </c>
    </row>
    <row r="20" spans="1:8" ht="15">
      <c r="A20" s="2" t="s">
        <v>15</v>
      </c>
      <c r="B20" s="2">
        <v>4</v>
      </c>
      <c r="C20" s="12">
        <f>+'[2]W- Statewide Summary'!$AI21</f>
        <v>1459151</v>
      </c>
      <c r="D20" s="12">
        <f>+'[2]W- Statewide Summary'!$BD21</f>
        <v>76941</v>
      </c>
      <c r="E20" s="17">
        <f t="shared" si="0"/>
        <v>1536092</v>
      </c>
      <c r="F20" s="13">
        <v>100000</v>
      </c>
      <c r="G20" s="13">
        <f>+'[2]W- Statewide Summary'!$BE21</f>
        <v>295752</v>
      </c>
      <c r="H20" s="12">
        <f t="shared" si="1"/>
        <v>1931844</v>
      </c>
    </row>
    <row r="21" spans="1:8" ht="15">
      <c r="A21" s="2" t="s">
        <v>16</v>
      </c>
      <c r="B21" s="2">
        <v>4</v>
      </c>
      <c r="C21" s="12">
        <f>+'[2]W- Statewide Summary'!$AI22</f>
        <v>4743359</v>
      </c>
      <c r="D21" s="12">
        <f>+'[2]W- Statewide Summary'!$BD22</f>
        <v>273407</v>
      </c>
      <c r="E21" s="17">
        <f t="shared" si="0"/>
        <v>5016766</v>
      </c>
      <c r="F21" s="13">
        <v>100000</v>
      </c>
      <c r="G21" s="13">
        <f>+'[2]W- Statewide Summary'!$BE22</f>
        <v>1303478</v>
      </c>
      <c r="H21" s="12">
        <f t="shared" si="1"/>
        <v>6420244</v>
      </c>
    </row>
    <row r="22" spans="1:8" ht="15">
      <c r="A22" s="2" t="s">
        <v>17</v>
      </c>
      <c r="B22" s="2">
        <v>4</v>
      </c>
      <c r="C22" s="12">
        <f>+'[2]W- Statewide Summary'!$AI23</f>
        <v>76808</v>
      </c>
      <c r="D22" s="12">
        <f>+'[2]W- Statewide Summary'!$BD23</f>
        <v>2380</v>
      </c>
      <c r="E22" s="17">
        <f t="shared" si="0"/>
        <v>79188</v>
      </c>
      <c r="F22" s="13">
        <v>100000</v>
      </c>
      <c r="G22" s="13">
        <f>+'[2]W- Statewide Summary'!$BE23</f>
        <v>24784</v>
      </c>
      <c r="H22" s="12">
        <f t="shared" si="1"/>
        <v>203972</v>
      </c>
    </row>
    <row r="23" spans="1:8" ht="15">
      <c r="A23" s="2" t="s">
        <v>18</v>
      </c>
      <c r="B23" s="2">
        <v>4</v>
      </c>
      <c r="C23" s="12">
        <f>+'[2]W- Statewide Summary'!$AI24</f>
        <v>394484</v>
      </c>
      <c r="D23" s="12">
        <f>+'[2]W- Statewide Summary'!$BD24</f>
        <v>20580</v>
      </c>
      <c r="E23" s="17">
        <f t="shared" si="0"/>
        <v>415064</v>
      </c>
      <c r="F23" s="13">
        <v>100000</v>
      </c>
      <c r="G23" s="13">
        <f>+'[2]W- Statewide Summary'!$BE24</f>
        <v>103582</v>
      </c>
      <c r="H23" s="12">
        <f t="shared" si="1"/>
        <v>618646</v>
      </c>
    </row>
    <row r="24" spans="1:8" ht="15">
      <c r="A24" s="2" t="s">
        <v>19</v>
      </c>
      <c r="B24" s="2">
        <v>4</v>
      </c>
      <c r="C24" s="12">
        <f>+'[2]W- Statewide Summary'!$AI25</f>
        <v>628184</v>
      </c>
      <c r="D24" s="12">
        <f>+'[2]W- Statewide Summary'!$BD25</f>
        <v>33524</v>
      </c>
      <c r="E24" s="17">
        <f t="shared" si="0"/>
        <v>661708</v>
      </c>
      <c r="F24" s="13">
        <v>100000</v>
      </c>
      <c r="G24" s="13">
        <f>+'[2]W- Statewide Summary'!$BE25</f>
        <v>158858</v>
      </c>
      <c r="H24" s="12">
        <f t="shared" si="1"/>
        <v>920566</v>
      </c>
    </row>
    <row r="25" spans="1:8" ht="15">
      <c r="A25" s="2" t="s">
        <v>20</v>
      </c>
      <c r="B25" s="2">
        <v>4</v>
      </c>
      <c r="C25" s="12">
        <f>+'[2]W- Statewide Summary'!$AI26</f>
        <v>293600</v>
      </c>
      <c r="D25" s="12">
        <f>+'[2]W- Statewide Summary'!$BD26</f>
        <v>14241</v>
      </c>
      <c r="E25" s="17">
        <f t="shared" si="0"/>
        <v>307841</v>
      </c>
      <c r="F25" s="13">
        <v>100000</v>
      </c>
      <c r="G25" s="13">
        <f>+'[2]W- Statewide Summary'!$BE26</f>
        <v>66178</v>
      </c>
      <c r="H25" s="12">
        <f t="shared" si="1"/>
        <v>474019</v>
      </c>
    </row>
    <row r="26" spans="1:8" ht="15">
      <c r="A26" s="2" t="s">
        <v>21</v>
      </c>
      <c r="B26" s="2">
        <v>5</v>
      </c>
      <c r="C26" s="12">
        <f>+'[2]W- Statewide Summary'!$AI27</f>
        <v>1059415</v>
      </c>
      <c r="D26" s="12">
        <f>+'[2]W- Statewide Summary'!$BD27</f>
        <v>55278</v>
      </c>
      <c r="E26" s="17">
        <f t="shared" si="0"/>
        <v>1114693</v>
      </c>
      <c r="F26" s="13">
        <v>100000</v>
      </c>
      <c r="G26" s="13">
        <f>+'[2]W- Statewide Summary'!$BE27</f>
        <v>219822</v>
      </c>
      <c r="H26" s="12">
        <f t="shared" si="1"/>
        <v>1434515</v>
      </c>
    </row>
    <row r="27" spans="1:8" ht="15">
      <c r="A27" s="2" t="s">
        <v>22</v>
      </c>
      <c r="B27" s="2">
        <v>6</v>
      </c>
      <c r="C27" s="12">
        <f>+'[2]W- Statewide Summary'!$AI28</f>
        <v>3391504</v>
      </c>
      <c r="D27" s="12">
        <f>+'[2]W- Statewide Summary'!$BD28</f>
        <v>206342</v>
      </c>
      <c r="E27" s="17">
        <f t="shared" si="0"/>
        <v>3597846</v>
      </c>
      <c r="F27" s="13">
        <v>100000</v>
      </c>
      <c r="G27" s="13">
        <f>+'[2]W- Statewide Summary'!$BE28</f>
        <v>1155641</v>
      </c>
      <c r="H27" s="12">
        <f t="shared" si="1"/>
        <v>4853487</v>
      </c>
    </row>
    <row r="28" spans="1:8" ht="15">
      <c r="A28" s="2" t="s">
        <v>23</v>
      </c>
      <c r="B28" s="2">
        <v>7</v>
      </c>
      <c r="C28" s="12">
        <f>+'[2]W- Statewide Summary'!$AI29</f>
        <v>3875169</v>
      </c>
      <c r="D28" s="12">
        <f>+'[2]W- Statewide Summary'!$BD29</f>
        <v>212042</v>
      </c>
      <c r="E28" s="17">
        <f t="shared" si="0"/>
        <v>4087211</v>
      </c>
      <c r="F28" s="13">
        <v>100000</v>
      </c>
      <c r="G28" s="13">
        <f>+'[2]W- Statewide Summary'!$BE29</f>
        <v>851590</v>
      </c>
      <c r="H28" s="12">
        <f t="shared" si="1"/>
        <v>5038801</v>
      </c>
    </row>
    <row r="29" spans="1:8" ht="15">
      <c r="A29" s="2" t="s">
        <v>24</v>
      </c>
      <c r="B29" s="2">
        <v>8</v>
      </c>
      <c r="C29" s="12">
        <f>+'[2]W- Statewide Summary'!$AI30</f>
        <v>2828082</v>
      </c>
      <c r="D29" s="12">
        <f>+'[2]W- Statewide Summary'!$BD30</f>
        <v>153394</v>
      </c>
      <c r="E29" s="17">
        <f t="shared" si="0"/>
        <v>2981476</v>
      </c>
      <c r="F29" s="13">
        <v>100000</v>
      </c>
      <c r="G29" s="13">
        <f>+'[2]W- Statewide Summary'!$BE30</f>
        <v>585803</v>
      </c>
      <c r="H29" s="12">
        <f t="shared" si="1"/>
        <v>3667279</v>
      </c>
    </row>
    <row r="30" spans="1:8" ht="15">
      <c r="A30" s="2" t="s">
        <v>25</v>
      </c>
      <c r="B30" s="2">
        <v>9</v>
      </c>
      <c r="C30" s="12">
        <f>+'[2]W- Statewide Summary'!$AI31</f>
        <v>5735857</v>
      </c>
      <c r="D30" s="12">
        <f>+'[2]W- Statewide Summary'!$BD31</f>
        <v>326515</v>
      </c>
      <c r="E30" s="17">
        <f t="shared" si="0"/>
        <v>6062372</v>
      </c>
      <c r="F30" s="13">
        <v>100000</v>
      </c>
      <c r="G30" s="13">
        <f>+'[2]W- Statewide Summary'!$BE31</f>
        <v>1436405</v>
      </c>
      <c r="H30" s="12">
        <f t="shared" si="1"/>
        <v>7598777</v>
      </c>
    </row>
    <row r="31" spans="1:8" ht="15">
      <c r="A31" s="2" t="s">
        <v>26</v>
      </c>
      <c r="B31" s="2">
        <v>10</v>
      </c>
      <c r="C31" s="12">
        <f>+'[2]W- Statewide Summary'!$AI32</f>
        <v>6324450</v>
      </c>
      <c r="D31" s="12">
        <f>+'[2]W- Statewide Summary'!$BD32</f>
        <v>359861</v>
      </c>
      <c r="E31" s="17">
        <f t="shared" si="0"/>
        <v>6684311</v>
      </c>
      <c r="F31" s="13">
        <v>100000</v>
      </c>
      <c r="G31" s="13">
        <f>+'[2]W- Statewide Summary'!$BE32</f>
        <v>1606819</v>
      </c>
      <c r="H31" s="12">
        <f t="shared" si="1"/>
        <v>8391130</v>
      </c>
    </row>
    <row r="32" spans="1:8" ht="15">
      <c r="A32" s="2" t="s">
        <v>27</v>
      </c>
      <c r="B32" s="2">
        <v>11</v>
      </c>
      <c r="C32" s="12">
        <f>+'[2]W- Statewide Summary'!$AI33</f>
        <v>2385159</v>
      </c>
      <c r="D32" s="12">
        <f>+'[2]W- Statewide Summary'!$BD33</f>
        <v>134488</v>
      </c>
      <c r="E32" s="17">
        <f t="shared" si="0"/>
        <v>2519647</v>
      </c>
      <c r="F32" s="13">
        <v>100000</v>
      </c>
      <c r="G32" s="13">
        <f>+'[2]W- Statewide Summary'!$BE33</f>
        <v>597142</v>
      </c>
      <c r="H32" s="12">
        <f t="shared" si="1"/>
        <v>3216789</v>
      </c>
    </row>
    <row r="33" spans="1:8" ht="15">
      <c r="A33" s="2" t="s">
        <v>28</v>
      </c>
      <c r="B33" s="2">
        <v>12</v>
      </c>
      <c r="C33" s="12">
        <f>+'[2]W- Statewide Summary'!$AI34</f>
        <v>58672</v>
      </c>
      <c r="D33" s="12">
        <f>+'[2]W- Statewide Summary'!$BD34</f>
        <v>1218</v>
      </c>
      <c r="E33" s="17">
        <f t="shared" si="0"/>
        <v>59890</v>
      </c>
      <c r="F33" s="13">
        <v>100000</v>
      </c>
      <c r="G33" s="13">
        <f>+'[2]W- Statewide Summary'!$BE34</f>
        <v>17889</v>
      </c>
      <c r="H33" s="12">
        <f t="shared" si="1"/>
        <v>177779</v>
      </c>
    </row>
    <row r="34" spans="1:8" ht="15">
      <c r="A34" s="2" t="s">
        <v>29</v>
      </c>
      <c r="B34" s="2">
        <v>12</v>
      </c>
      <c r="C34" s="12">
        <f>+'[2]W- Statewide Summary'!$AI35</f>
        <v>289945</v>
      </c>
      <c r="D34" s="12">
        <f>+'[2]W- Statewide Summary'!$BD35</f>
        <v>13129</v>
      </c>
      <c r="E34" s="17">
        <f t="shared" si="0"/>
        <v>303074</v>
      </c>
      <c r="F34" s="13">
        <v>100000</v>
      </c>
      <c r="G34" s="13">
        <f>+'[2]W- Statewide Summary'!$BE35</f>
        <v>44627</v>
      </c>
      <c r="H34" s="12">
        <f t="shared" si="1"/>
        <v>447701</v>
      </c>
    </row>
    <row r="35" spans="1:8" ht="15">
      <c r="A35" s="2" t="s">
        <v>30</v>
      </c>
      <c r="B35" s="2">
        <v>12</v>
      </c>
      <c r="C35" s="12">
        <f>+'[2]W- Statewide Summary'!$AI36</f>
        <v>374734</v>
      </c>
      <c r="D35" s="12">
        <f>+'[2]W- Statewide Summary'!$BD36</f>
        <v>18024</v>
      </c>
      <c r="E35" s="17">
        <f t="shared" si="0"/>
        <v>392758</v>
      </c>
      <c r="F35" s="13">
        <v>100000</v>
      </c>
      <c r="G35" s="13">
        <f>+'[2]W- Statewide Summary'!$BE36</f>
        <v>64306</v>
      </c>
      <c r="H35" s="12">
        <f t="shared" si="1"/>
        <v>557064</v>
      </c>
    </row>
    <row r="36" spans="1:8" ht="15">
      <c r="A36" s="2" t="s">
        <v>31</v>
      </c>
      <c r="B36" s="2">
        <v>12</v>
      </c>
      <c r="C36" s="12">
        <f>+'[2]W- Statewide Summary'!$AI37</f>
        <v>195056</v>
      </c>
      <c r="D36" s="12">
        <f>+'[2]W- Statewide Summary'!$BD37</f>
        <v>9103</v>
      </c>
      <c r="E36" s="17">
        <f t="shared" si="0"/>
        <v>204159</v>
      </c>
      <c r="F36" s="13">
        <v>100000</v>
      </c>
      <c r="G36" s="13">
        <f>+'[2]W- Statewide Summary'!$BE37</f>
        <v>50699</v>
      </c>
      <c r="H36" s="12">
        <f t="shared" si="1"/>
        <v>354858</v>
      </c>
    </row>
    <row r="37" spans="1:8" ht="15">
      <c r="A37" s="2" t="s">
        <v>32</v>
      </c>
      <c r="B37" s="2">
        <v>12</v>
      </c>
      <c r="C37" s="12">
        <f>+'[2]W- Statewide Summary'!$AI38</f>
        <v>357917</v>
      </c>
      <c r="D37" s="12">
        <f>+'[2]W- Statewide Summary'!$BD38</f>
        <v>18655</v>
      </c>
      <c r="E37" s="17">
        <f t="shared" si="0"/>
        <v>376572</v>
      </c>
      <c r="F37" s="13">
        <v>100000</v>
      </c>
      <c r="G37" s="13">
        <f>+'[2]W- Statewide Summary'!$BE38</f>
        <v>98747</v>
      </c>
      <c r="H37" s="12">
        <f t="shared" si="1"/>
        <v>575319</v>
      </c>
    </row>
    <row r="38" spans="1:8" ht="15">
      <c r="A38" s="2" t="s">
        <v>33</v>
      </c>
      <c r="B38" s="2">
        <v>13</v>
      </c>
      <c r="C38" s="12">
        <f>+'[2]W- Statewide Summary'!$AI39</f>
        <v>268697</v>
      </c>
      <c r="D38" s="12">
        <f>+'[2]W- Statewide Summary'!$BD39</f>
        <v>51455</v>
      </c>
      <c r="E38" s="17">
        <f aca="true" t="shared" si="2" ref="E38:E65">SUM(C38:D38)</f>
        <v>320152</v>
      </c>
      <c r="F38" s="13">
        <v>100000</v>
      </c>
      <c r="G38" s="13">
        <f>+'[2]W- Statewide Summary'!$BE39</f>
        <v>-132</v>
      </c>
      <c r="H38" s="12">
        <f t="shared" si="1"/>
        <v>420020</v>
      </c>
    </row>
    <row r="39" spans="1:8" ht="15">
      <c r="A39" s="2" t="s">
        <v>34</v>
      </c>
      <c r="B39" s="2">
        <v>13</v>
      </c>
      <c r="C39" s="12">
        <f>+'[2]W- Statewide Summary'!$AI40</f>
        <v>969186</v>
      </c>
      <c r="D39" s="12">
        <f>+'[2]W- Statewide Summary'!$BD40</f>
        <v>211258</v>
      </c>
      <c r="E39" s="17">
        <f t="shared" si="2"/>
        <v>1180444</v>
      </c>
      <c r="F39" s="13">
        <v>100000</v>
      </c>
      <c r="G39" s="13">
        <f>+'[2]W- Statewide Summary'!$BE40</f>
        <v>-542</v>
      </c>
      <c r="H39" s="12">
        <f t="shared" si="1"/>
        <v>1279902</v>
      </c>
    </row>
    <row r="40" spans="1:8" ht="15">
      <c r="A40" s="2" t="s">
        <v>35</v>
      </c>
      <c r="B40" s="2">
        <v>14</v>
      </c>
      <c r="C40" s="12">
        <f>+'[2]W- Statewide Summary'!$AI41</f>
        <v>3076670</v>
      </c>
      <c r="D40" s="12">
        <f>+'[2]W- Statewide Summary'!$BD41</f>
        <v>183268</v>
      </c>
      <c r="E40" s="17">
        <f t="shared" si="2"/>
        <v>3259938</v>
      </c>
      <c r="F40" s="13">
        <v>100000</v>
      </c>
      <c r="G40" s="13">
        <f>+'[2]W- Statewide Summary'!$BE41</f>
        <v>962653</v>
      </c>
      <c r="H40" s="12">
        <f t="shared" si="1"/>
        <v>4322591</v>
      </c>
    </row>
    <row r="41" spans="1:8" ht="15">
      <c r="A41" s="2" t="s">
        <v>36</v>
      </c>
      <c r="B41" s="2">
        <v>14</v>
      </c>
      <c r="C41" s="12">
        <f>+'[2]W- Statewide Summary'!$AI42</f>
        <v>653584</v>
      </c>
      <c r="D41" s="12">
        <f>+'[2]W- Statewide Summary'!$BD42</f>
        <v>35547</v>
      </c>
      <c r="E41" s="17">
        <f t="shared" si="2"/>
        <v>689131</v>
      </c>
      <c r="F41" s="13">
        <v>100000</v>
      </c>
      <c r="G41" s="13">
        <f>+'[2]W- Statewide Summary'!$BE42</f>
        <v>163605</v>
      </c>
      <c r="H41" s="12">
        <f t="shared" si="1"/>
        <v>952736</v>
      </c>
    </row>
    <row r="42" spans="1:8" ht="15">
      <c r="A42" s="2" t="s">
        <v>37</v>
      </c>
      <c r="B42" s="2">
        <v>15</v>
      </c>
      <c r="C42" s="12">
        <f>+'[2]W- Statewide Summary'!$AI43</f>
        <v>441457</v>
      </c>
      <c r="D42" s="12">
        <f>+'[2]W- Statewide Summary'!$BD43</f>
        <v>23630</v>
      </c>
      <c r="E42" s="17">
        <f t="shared" si="2"/>
        <v>465087</v>
      </c>
      <c r="F42" s="13">
        <v>100000</v>
      </c>
      <c r="G42" s="13">
        <f>+'[2]W- Statewide Summary'!$BE43</f>
        <v>122460</v>
      </c>
      <c r="H42" s="12">
        <f t="shared" si="1"/>
        <v>687547</v>
      </c>
    </row>
    <row r="43" spans="1:8" ht="15">
      <c r="A43" s="2" t="s">
        <v>38</v>
      </c>
      <c r="B43" s="2">
        <v>15</v>
      </c>
      <c r="C43" s="12">
        <f>+'[2]W- Statewide Summary'!$AI44</f>
        <v>1474297</v>
      </c>
      <c r="D43" s="12">
        <f>+'[2]W- Statewide Summary'!$BD44</f>
        <v>86767</v>
      </c>
      <c r="E43" s="17">
        <f t="shared" si="2"/>
        <v>1561064</v>
      </c>
      <c r="F43" s="13">
        <v>100000</v>
      </c>
      <c r="G43" s="13">
        <f>+'[2]W- Statewide Summary'!$BE44</f>
        <v>458701</v>
      </c>
      <c r="H43" s="12">
        <f t="shared" si="1"/>
        <v>2119765</v>
      </c>
    </row>
    <row r="44" spans="1:8" ht="15">
      <c r="A44" s="2" t="s">
        <v>39</v>
      </c>
      <c r="B44" s="2">
        <v>16</v>
      </c>
      <c r="C44" s="12">
        <f>+'[2]W- Statewide Summary'!$AI45</f>
        <v>230917</v>
      </c>
      <c r="D44" s="12">
        <f>+'[2]W- Statewide Summary'!$BD45</f>
        <v>152683</v>
      </c>
      <c r="E44" s="17">
        <f t="shared" si="2"/>
        <v>383600</v>
      </c>
      <c r="F44" s="13">
        <v>100000</v>
      </c>
      <c r="G44" s="13">
        <f>+'[2]W- Statewide Summary'!$BE45</f>
        <v>303318</v>
      </c>
      <c r="H44" s="12">
        <f t="shared" si="1"/>
        <v>786918</v>
      </c>
    </row>
    <row r="45" spans="1:8" ht="15">
      <c r="A45" s="2" t="s">
        <v>40</v>
      </c>
      <c r="B45" s="2">
        <v>16</v>
      </c>
      <c r="C45" s="12">
        <f>+'[2]W- Statewide Summary'!$AI46</f>
        <v>149476</v>
      </c>
      <c r="D45" s="12">
        <f>+'[2]W- Statewide Summary'!$BD46</f>
        <v>81155</v>
      </c>
      <c r="E45" s="17">
        <f t="shared" si="2"/>
        <v>230631</v>
      </c>
      <c r="F45" s="13">
        <v>100000</v>
      </c>
      <c r="G45" s="13">
        <f>+'[2]W- Statewide Summary'!$BE46</f>
        <v>105105</v>
      </c>
      <c r="H45" s="12">
        <f t="shared" si="1"/>
        <v>435736</v>
      </c>
    </row>
    <row r="46" spans="1:8" ht="15">
      <c r="A46" s="2" t="s">
        <v>41</v>
      </c>
      <c r="B46" s="2">
        <v>17</v>
      </c>
      <c r="C46" s="12">
        <f>+'[2]W- Statewide Summary'!$AI47</f>
        <v>1066882</v>
      </c>
      <c r="D46" s="12">
        <f>+'[2]W- Statewide Summary'!$BD47</f>
        <v>57288</v>
      </c>
      <c r="E46" s="17">
        <f t="shared" si="2"/>
        <v>1124170</v>
      </c>
      <c r="F46" s="13">
        <v>100000</v>
      </c>
      <c r="G46" s="13">
        <f>+'[2]W- Statewide Summary'!$BE47</f>
        <v>257848</v>
      </c>
      <c r="H46" s="12">
        <f t="shared" si="1"/>
        <v>1482018</v>
      </c>
    </row>
    <row r="47" spans="1:8" ht="15">
      <c r="A47" s="2" t="s">
        <v>42</v>
      </c>
      <c r="B47" s="2">
        <v>17</v>
      </c>
      <c r="C47" s="12">
        <f>+'[2]W- Statewide Summary'!$AI48</f>
        <v>1387102</v>
      </c>
      <c r="D47" s="12">
        <f>+'[2]W- Statewide Summary'!$BD48</f>
        <v>76765</v>
      </c>
      <c r="E47" s="17">
        <f t="shared" si="2"/>
        <v>1463867</v>
      </c>
      <c r="F47" s="13">
        <v>100000</v>
      </c>
      <c r="G47" s="13">
        <f>+'[2]W- Statewide Summary'!$BE48</f>
        <v>353795</v>
      </c>
      <c r="H47" s="12">
        <f t="shared" si="1"/>
        <v>1917662</v>
      </c>
    </row>
    <row r="48" spans="1:8" ht="15">
      <c r="A48" s="2" t="s">
        <v>43</v>
      </c>
      <c r="B48" s="2">
        <v>18</v>
      </c>
      <c r="C48" s="12">
        <f>+'[2]W- Statewide Summary'!$AI49</f>
        <v>2726728</v>
      </c>
      <c r="D48" s="12">
        <f>+'[2]W- Statewide Summary'!$BD49</f>
        <v>149218</v>
      </c>
      <c r="E48" s="17">
        <f t="shared" si="2"/>
        <v>2875946</v>
      </c>
      <c r="F48" s="13">
        <v>100000</v>
      </c>
      <c r="G48" s="13">
        <f>+'[2]W- Statewide Summary'!$BE49</f>
        <v>616814</v>
      </c>
      <c r="H48" s="12">
        <f t="shared" si="1"/>
        <v>3592760</v>
      </c>
    </row>
    <row r="49" spans="1:8" ht="15">
      <c r="A49" s="2" t="s">
        <v>44</v>
      </c>
      <c r="B49" s="2">
        <v>19</v>
      </c>
      <c r="C49" s="12">
        <f>+'[2]W- Statewide Summary'!$AI50</f>
        <v>21999178</v>
      </c>
      <c r="D49" s="12">
        <f>+'[2]W- Statewide Summary'!$BD50</f>
        <v>1297840</v>
      </c>
      <c r="E49" s="17">
        <f t="shared" si="2"/>
        <v>23297018</v>
      </c>
      <c r="F49" s="13">
        <v>100000</v>
      </c>
      <c r="G49" s="13">
        <f>+'[2]W- Statewide Summary'!$BE50</f>
        <v>6346465</v>
      </c>
      <c r="H49" s="12">
        <f t="shared" si="1"/>
        <v>29743483</v>
      </c>
    </row>
    <row r="50" spans="1:8" ht="15">
      <c r="A50" s="2" t="s">
        <v>45</v>
      </c>
      <c r="B50" s="2">
        <v>20</v>
      </c>
      <c r="C50" s="12">
        <f>+'[2]W- Statewide Summary'!$AI51</f>
        <v>6317414</v>
      </c>
      <c r="D50" s="12">
        <f>+'[2]W- Statewide Summary'!$BD51</f>
        <v>374154</v>
      </c>
      <c r="E50" s="17">
        <f t="shared" si="2"/>
        <v>6691568</v>
      </c>
      <c r="F50" s="13">
        <v>100000</v>
      </c>
      <c r="G50" s="13">
        <f>+'[2]W- Statewide Summary'!$BE51</f>
        <v>1897699</v>
      </c>
      <c r="H50" s="12">
        <f t="shared" si="1"/>
        <v>8689267</v>
      </c>
    </row>
    <row r="51" spans="1:8" ht="15">
      <c r="A51" s="2" t="s">
        <v>46</v>
      </c>
      <c r="B51" s="2">
        <v>21</v>
      </c>
      <c r="C51" s="12">
        <f>+'[2]W- Statewide Summary'!$AI52</f>
        <v>7762573</v>
      </c>
      <c r="D51" s="12">
        <f>+'[2]W- Statewide Summary'!$BD52</f>
        <v>438350</v>
      </c>
      <c r="E51" s="17">
        <f t="shared" si="2"/>
        <v>8200923</v>
      </c>
      <c r="F51" s="13">
        <v>100000</v>
      </c>
      <c r="G51" s="13">
        <f>+'[2]W- Statewide Summary'!$BE52</f>
        <v>1905234</v>
      </c>
      <c r="H51" s="12">
        <f t="shared" si="1"/>
        <v>10206157</v>
      </c>
    </row>
    <row r="52" spans="1:8" ht="15">
      <c r="A52" s="2" t="s">
        <v>47</v>
      </c>
      <c r="B52" s="2">
        <v>22</v>
      </c>
      <c r="C52" s="12">
        <f>+'[2]W- Statewide Summary'!$AI53</f>
        <v>10036809</v>
      </c>
      <c r="D52" s="12">
        <f>+'[2]W- Statewide Summary'!$BD53</f>
        <v>572120</v>
      </c>
      <c r="E52" s="17">
        <f t="shared" si="2"/>
        <v>10608929</v>
      </c>
      <c r="F52" s="13">
        <v>100000</v>
      </c>
      <c r="G52" s="13">
        <f>+'[2]W- Statewide Summary'!$BE53</f>
        <v>2597909</v>
      </c>
      <c r="H52" s="12">
        <f t="shared" si="1"/>
        <v>13306838</v>
      </c>
    </row>
    <row r="53" spans="1:8" ht="15">
      <c r="A53" s="2" t="s">
        <v>48</v>
      </c>
      <c r="B53" s="2">
        <v>23</v>
      </c>
      <c r="C53" s="12">
        <f>+'[2]W- Statewide Summary'!$AI54</f>
        <v>9906722</v>
      </c>
      <c r="D53" s="12">
        <f>+'[2]W- Statewide Summary'!$BD54</f>
        <v>559318</v>
      </c>
      <c r="E53" s="17">
        <f t="shared" si="2"/>
        <v>10466040</v>
      </c>
      <c r="F53" s="13">
        <v>100000</v>
      </c>
      <c r="G53" s="13">
        <f>+'[2]W- Statewide Summary'!$BE54</f>
        <v>2465939</v>
      </c>
      <c r="H53" s="12">
        <f t="shared" si="1"/>
        <v>13031979</v>
      </c>
    </row>
    <row r="54" spans="1:8" ht="15">
      <c r="A54" s="2" t="s">
        <v>49</v>
      </c>
      <c r="B54" s="2">
        <v>24</v>
      </c>
      <c r="C54" s="12">
        <f>+'[2]W- Statewide Summary'!$AI55</f>
        <v>778878</v>
      </c>
      <c r="D54" s="12">
        <f>+'[2]W- Statewide Summary'!$BD55</f>
        <v>49043</v>
      </c>
      <c r="E54" s="17">
        <f t="shared" si="2"/>
        <v>827921</v>
      </c>
      <c r="F54" s="13">
        <v>100000</v>
      </c>
      <c r="G54" s="13">
        <f>+'[2]W- Statewide Summary'!$BE55</f>
        <v>329931</v>
      </c>
      <c r="H54" s="12">
        <f t="shared" si="1"/>
        <v>1257852</v>
      </c>
    </row>
    <row r="55" spans="1:8" ht="15">
      <c r="A55" s="2" t="s">
        <v>50</v>
      </c>
      <c r="B55" s="2">
        <v>25</v>
      </c>
      <c r="C55" s="12">
        <f>+'[2]W- Statewide Summary'!$AI56</f>
        <v>13276059</v>
      </c>
      <c r="D55" s="12">
        <f>+'[2]W- Statewide Summary'!$BD56</f>
        <v>780811</v>
      </c>
      <c r="E55" s="17">
        <f t="shared" si="2"/>
        <v>14056870</v>
      </c>
      <c r="F55" s="13">
        <v>100000</v>
      </c>
      <c r="G55" s="13">
        <f>+'[2]W- Statewide Summary'!$BE56</f>
        <v>3775418</v>
      </c>
      <c r="H55" s="12">
        <f t="shared" si="1"/>
        <v>17932288</v>
      </c>
    </row>
    <row r="56" spans="1:8" ht="15">
      <c r="A56" s="2" t="s">
        <v>51</v>
      </c>
      <c r="B56" s="2">
        <v>26</v>
      </c>
      <c r="C56" s="12">
        <f>+'[2]W- Statewide Summary'!$AI57</f>
        <v>371180</v>
      </c>
      <c r="D56" s="12">
        <f>+'[2]W- Statewide Summary'!$BD57</f>
        <v>18930</v>
      </c>
      <c r="E56" s="17">
        <f t="shared" si="2"/>
        <v>390110</v>
      </c>
      <c r="F56" s="13">
        <v>100000</v>
      </c>
      <c r="G56" s="13">
        <f>+'[2]W- Statewide Summary'!$BE57</f>
        <v>91535</v>
      </c>
      <c r="H56" s="12">
        <f t="shared" si="1"/>
        <v>581645</v>
      </c>
    </row>
    <row r="57" spans="1:8" ht="15">
      <c r="A57" s="2" t="s">
        <v>52</v>
      </c>
      <c r="B57" s="2">
        <v>26</v>
      </c>
      <c r="C57" s="12">
        <f>+'[2]W- Statewide Summary'!$AI58</f>
        <v>498466</v>
      </c>
      <c r="D57" s="12">
        <f>+'[2]W- Statewide Summary'!$BD58</f>
        <v>27944</v>
      </c>
      <c r="E57" s="17">
        <f t="shared" si="2"/>
        <v>526410</v>
      </c>
      <c r="F57" s="13">
        <v>100000</v>
      </c>
      <c r="G57" s="13">
        <f>+'[2]W- Statewide Summary'!$BE58</f>
        <v>158612</v>
      </c>
      <c r="H57" s="12">
        <f t="shared" si="1"/>
        <v>785022</v>
      </c>
    </row>
    <row r="58" spans="1:8" ht="15">
      <c r="A58" s="2" t="s">
        <v>53</v>
      </c>
      <c r="B58" s="2">
        <v>27</v>
      </c>
      <c r="C58" s="12">
        <f>+'[2]W- Statewide Summary'!$AI59</f>
        <v>1913655</v>
      </c>
      <c r="D58" s="12">
        <f>+'[2]W- Statewide Summary'!$BD59</f>
        <v>101437</v>
      </c>
      <c r="E58" s="17">
        <f t="shared" si="2"/>
        <v>2015092</v>
      </c>
      <c r="F58" s="13">
        <v>100000</v>
      </c>
      <c r="G58" s="13">
        <f>+'[2]W- Statewide Summary'!$BE59</f>
        <v>384377</v>
      </c>
      <c r="H58" s="12">
        <f t="shared" si="1"/>
        <v>2499469</v>
      </c>
    </row>
    <row r="59" spans="1:8" ht="15">
      <c r="A59" s="2" t="s">
        <v>54</v>
      </c>
      <c r="B59" s="2">
        <v>28</v>
      </c>
      <c r="C59" s="12">
        <f>+'[2]W- Statewide Summary'!$AI60</f>
        <v>563953</v>
      </c>
      <c r="D59" s="12">
        <f>+'[2]W- Statewide Summary'!$BD60</f>
        <v>28493</v>
      </c>
      <c r="E59" s="17">
        <f t="shared" si="2"/>
        <v>592446</v>
      </c>
      <c r="F59" s="13">
        <v>100000</v>
      </c>
      <c r="G59" s="13">
        <f>+'[2]W- Statewide Summary'!$BE60</f>
        <v>113348</v>
      </c>
      <c r="H59" s="12">
        <f t="shared" si="1"/>
        <v>805794</v>
      </c>
    </row>
    <row r="60" spans="1:8" ht="15">
      <c r="A60" s="2" t="s">
        <v>55</v>
      </c>
      <c r="B60" s="2">
        <v>28</v>
      </c>
      <c r="C60" s="12">
        <f>+'[2]W- Statewide Summary'!$AI61</f>
        <v>1573949</v>
      </c>
      <c r="D60" s="12">
        <f>+'[2]W- Statewide Summary'!$BD61</f>
        <v>84675</v>
      </c>
      <c r="E60" s="17">
        <f t="shared" si="2"/>
        <v>1658624</v>
      </c>
      <c r="F60" s="13">
        <v>100000</v>
      </c>
      <c r="G60" s="13">
        <f>+'[2]W- Statewide Summary'!$BE61</f>
        <v>333369</v>
      </c>
      <c r="H60" s="12">
        <f t="shared" si="1"/>
        <v>2091993</v>
      </c>
    </row>
    <row r="61" spans="1:8" ht="15">
      <c r="A61" s="2" t="s">
        <v>56</v>
      </c>
      <c r="B61" s="2">
        <v>29</v>
      </c>
      <c r="C61" s="12">
        <f>+'[2]W- Statewide Summary'!$AI62</f>
        <v>931357</v>
      </c>
      <c r="D61" s="12">
        <f>+'[2]W- Statewide Summary'!$BD62</f>
        <v>48149</v>
      </c>
      <c r="E61" s="17">
        <f t="shared" si="2"/>
        <v>979506</v>
      </c>
      <c r="F61" s="13">
        <v>100000</v>
      </c>
      <c r="G61" s="13">
        <f>+'[2]W- Statewide Summary'!$BE62</f>
        <v>170326</v>
      </c>
      <c r="H61" s="12">
        <f t="shared" si="1"/>
        <v>1249832</v>
      </c>
    </row>
    <row r="62" spans="1:8" ht="15">
      <c r="A62" s="2" t="s">
        <v>57</v>
      </c>
      <c r="B62" s="2">
        <v>30</v>
      </c>
      <c r="C62" s="12">
        <f>+'[2]W- Statewide Summary'!$AI63</f>
        <v>1636473</v>
      </c>
      <c r="D62" s="12">
        <f>+'[2]W- Statewide Summary'!$BD63</f>
        <v>92008</v>
      </c>
      <c r="E62" s="17">
        <f t="shared" si="2"/>
        <v>1728481</v>
      </c>
      <c r="F62" s="13">
        <v>100000</v>
      </c>
      <c r="G62" s="13">
        <f>+'[2]W- Statewide Summary'!$BE63</f>
        <v>430355</v>
      </c>
      <c r="H62" s="12">
        <f t="shared" si="1"/>
        <v>2258836</v>
      </c>
    </row>
    <row r="63" spans="1:8" ht="15">
      <c r="A63" s="2" t="s">
        <v>58</v>
      </c>
      <c r="B63" s="2">
        <v>31</v>
      </c>
      <c r="C63" s="12">
        <f>+'[2]W- Statewide Summary'!$AI64</f>
        <v>834227</v>
      </c>
      <c r="D63" s="12">
        <f>+'[2]W- Statewide Summary'!$BD64</f>
        <v>47335</v>
      </c>
      <c r="E63" s="17">
        <f t="shared" si="2"/>
        <v>881562</v>
      </c>
      <c r="F63" s="13">
        <v>100000</v>
      </c>
      <c r="G63" s="13">
        <f>+'[2]W- Statewide Summary'!$BE64</f>
        <v>245281</v>
      </c>
      <c r="H63" s="12">
        <f t="shared" si="1"/>
        <v>1226843</v>
      </c>
    </row>
    <row r="64" spans="1:8" ht="15">
      <c r="A64" s="2" t="s">
        <v>59</v>
      </c>
      <c r="B64" s="2">
        <v>32</v>
      </c>
      <c r="C64" s="12">
        <f>+'[2]W- Statewide Summary'!$AI65</f>
        <v>1433304</v>
      </c>
      <c r="D64" s="12">
        <f>+'[2]W- Statewide Summary'!$BD65</f>
        <v>79367</v>
      </c>
      <c r="E64" s="17">
        <f t="shared" si="2"/>
        <v>1512671</v>
      </c>
      <c r="F64" s="13">
        <v>100000</v>
      </c>
      <c r="G64" s="13">
        <f>+'[2]W- Statewide Summary'!$BE65</f>
        <v>350558</v>
      </c>
      <c r="H64" s="12">
        <f t="shared" si="1"/>
        <v>1963229</v>
      </c>
    </row>
    <row r="65" spans="1:8" ht="16.15" thickBot="1">
      <c r="A65" s="27" t="s">
        <v>60</v>
      </c>
      <c r="B65" s="27">
        <v>33</v>
      </c>
      <c r="C65" s="12">
        <f>+'[2]W- Statewide Summary'!$AI66</f>
        <v>2564384</v>
      </c>
      <c r="D65" s="12">
        <f>+'[2]W- Statewide Summary'!$BD66</f>
        <v>150924</v>
      </c>
      <c r="E65" s="20">
        <f t="shared" si="2"/>
        <v>2715308</v>
      </c>
      <c r="F65" s="13">
        <v>100000</v>
      </c>
      <c r="G65" s="13">
        <f>+'[2]W- Statewide Summary'!$BE66</f>
        <v>772354</v>
      </c>
      <c r="H65" s="12">
        <f t="shared" si="1"/>
        <v>3587662</v>
      </c>
    </row>
    <row r="66" spans="1:8" ht="16.15" thickBot="1">
      <c r="A66" s="28" t="s">
        <v>61</v>
      </c>
      <c r="B66" s="29"/>
      <c r="C66" s="8">
        <f>SUM(C7:C65)</f>
        <v>133967616</v>
      </c>
      <c r="D66" s="8">
        <f aca="true" t="shared" si="3" ref="D66:G66">SUM(D7:D65)</f>
        <v>8306000</v>
      </c>
      <c r="E66" s="8">
        <f t="shared" si="3"/>
        <v>142273616</v>
      </c>
      <c r="F66" s="8">
        <f t="shared" si="3"/>
        <v>5900000</v>
      </c>
      <c r="G66" s="8">
        <f t="shared" si="3"/>
        <v>35000000</v>
      </c>
      <c r="H66" s="9">
        <f>SUM(H7:H65)</f>
        <v>183173616</v>
      </c>
    </row>
    <row r="67" ht="16.15" thickBot="1"/>
    <row r="68" spans="1:8" ht="16.15" thickBot="1">
      <c r="A68" s="48" t="s">
        <v>94</v>
      </c>
      <c r="B68" s="49"/>
      <c r="C68" s="49"/>
      <c r="D68" s="49"/>
      <c r="E68" s="49"/>
      <c r="F68" s="49"/>
      <c r="G68" s="43"/>
      <c r="H68" s="50"/>
    </row>
    <row r="69" spans="1:7" ht="15">
      <c r="A69" s="44"/>
      <c r="B69" s="44"/>
      <c r="C69" s="44"/>
      <c r="D69" s="44"/>
      <c r="E69" s="44"/>
      <c r="F69" s="44"/>
      <c r="G69" s="34"/>
    </row>
  </sheetData>
  <mergeCells count="1">
    <mergeCell ref="C5:E5"/>
  </mergeCells>
  <printOptions/>
  <pageMargins left="0.2" right="0.2" top="0.5" bottom="0.5" header="0.3" footer="0.3"/>
  <pageSetup fitToHeight="1" fitToWidth="1" horizontalDpi="1200" verticalDpi="12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13299-55EB-46AE-BE93-573A47FCE4F0}">
  <sheetPr>
    <pageSetUpPr fitToPage="1"/>
  </sheetPr>
  <dimension ref="A1:H54"/>
  <sheetViews>
    <sheetView tabSelected="1" workbookViewId="0" topLeftCell="A1">
      <pane xSplit="2" ySplit="6" topLeftCell="C43" activePane="bottomRight" state="frozen"/>
      <selection pane="topRight" activeCell="C1" sqref="C1"/>
      <selection pane="bottomLeft" activeCell="A7" sqref="A7"/>
      <selection pane="bottomRight" activeCell="A51" sqref="A51"/>
    </sheetView>
  </sheetViews>
  <sheetFormatPr defaultColWidth="8.796875" defaultRowHeight="15"/>
  <cols>
    <col min="1" max="1" width="41.09765625" style="1" customWidth="1"/>
    <col min="2" max="2" width="10.8984375" style="1" customWidth="1"/>
    <col min="3" max="3" width="11.8984375" style="1" bestFit="1" customWidth="1"/>
    <col min="4" max="5" width="10.59765625" style="1" bestFit="1" customWidth="1"/>
    <col min="6" max="7" width="14.3984375" style="1" customWidth="1"/>
    <col min="8" max="8" width="11.19921875" style="1" customWidth="1"/>
    <col min="9" max="16384" width="8.8984375" style="1" customWidth="1"/>
  </cols>
  <sheetData>
    <row r="1" ht="15">
      <c r="A1" s="1" t="s">
        <v>0</v>
      </c>
    </row>
    <row r="2" ht="15">
      <c r="A2" s="1" t="s">
        <v>93</v>
      </c>
    </row>
    <row r="3" ht="15">
      <c r="A3" s="1" t="s">
        <v>89</v>
      </c>
    </row>
    <row r="5" spans="3:5" ht="15">
      <c r="C5" s="45" t="s">
        <v>66</v>
      </c>
      <c r="D5" s="46"/>
      <c r="E5" s="47"/>
    </row>
    <row r="6" spans="1:8" ht="63">
      <c r="A6" s="4" t="s">
        <v>62</v>
      </c>
      <c r="B6" s="4" t="s">
        <v>63</v>
      </c>
      <c r="C6" s="33" t="s">
        <v>64</v>
      </c>
      <c r="D6" s="3" t="s">
        <v>65</v>
      </c>
      <c r="E6" s="4" t="s">
        <v>1</v>
      </c>
      <c r="F6" s="3" t="s">
        <v>87</v>
      </c>
      <c r="G6" s="3" t="s">
        <v>90</v>
      </c>
      <c r="H6" s="30" t="s">
        <v>1</v>
      </c>
    </row>
    <row r="7" spans="1:8" ht="15">
      <c r="A7" s="31" t="s">
        <v>81</v>
      </c>
      <c r="B7" s="2">
        <v>1</v>
      </c>
      <c r="C7" s="12">
        <f>+'[3]W- Statewide Summary'!$AI$10</f>
        <v>1582217</v>
      </c>
      <c r="D7" s="12">
        <f>+'[3]W- Statewide Summary'!$BM$10</f>
        <v>270058</v>
      </c>
      <c r="E7" s="13">
        <f>SUM(C7:D7)</f>
        <v>1852275</v>
      </c>
      <c r="F7" s="13">
        <v>100000</v>
      </c>
      <c r="G7" s="12">
        <f>+'[3]W- Statewide Summary'!$BN$10</f>
        <v>-801</v>
      </c>
      <c r="H7" s="12">
        <f>+E7+F7+G7</f>
        <v>1951474</v>
      </c>
    </row>
    <row r="8" spans="1:8" ht="15">
      <c r="A8" s="2" t="s">
        <v>82</v>
      </c>
      <c r="B8" s="2">
        <v>2</v>
      </c>
      <c r="C8" s="16">
        <f>+'[3]W- Statewide Summary'!$AI$8</f>
        <v>738422</v>
      </c>
      <c r="D8" s="16">
        <f>+'[3]W- Statewide Summary'!$BM$8</f>
        <v>127617</v>
      </c>
      <c r="E8" s="17">
        <f aca="true" t="shared" si="0" ref="E8:E46">SUM(C8:D8)</f>
        <v>866039</v>
      </c>
      <c r="F8" s="13">
        <v>100000</v>
      </c>
      <c r="G8" s="16">
        <f>+'[3]W- Statewide Summary'!$BN$8</f>
        <v>-381</v>
      </c>
      <c r="H8" s="12">
        <f aca="true" t="shared" si="1" ref="H8:H46">+E8+F8+G8</f>
        <v>965658</v>
      </c>
    </row>
    <row r="9" spans="1:8" ht="15">
      <c r="A9" s="2" t="s">
        <v>83</v>
      </c>
      <c r="B9" s="2">
        <v>3</v>
      </c>
      <c r="C9" s="16">
        <f>+'[3]W- Statewide Summary'!$AI$57</f>
        <v>868986</v>
      </c>
      <c r="D9" s="16">
        <f>+'[3]W- Statewide Summary'!$BM$57</f>
        <v>61705</v>
      </c>
      <c r="E9" s="17">
        <f t="shared" si="0"/>
        <v>930691</v>
      </c>
      <c r="F9" s="13">
        <v>100000</v>
      </c>
      <c r="G9" s="16">
        <f>+'[3]W- Statewide Summary'!$BN$57</f>
        <v>249683</v>
      </c>
      <c r="H9" s="12">
        <f t="shared" si="1"/>
        <v>1280374</v>
      </c>
    </row>
    <row r="10" spans="1:8" ht="31.5">
      <c r="A10" s="31" t="s">
        <v>84</v>
      </c>
      <c r="B10" s="2">
        <v>4</v>
      </c>
      <c r="C10" s="16">
        <f>+'[3]W- Statewide Summary'!$AI$15</f>
        <v>2491947</v>
      </c>
      <c r="D10" s="16">
        <f>+'[3]W- Statewide Summary'!$BM$15</f>
        <v>125981</v>
      </c>
      <c r="E10" s="17">
        <f t="shared" si="0"/>
        <v>2617928</v>
      </c>
      <c r="F10" s="13">
        <v>100000</v>
      </c>
      <c r="G10" s="16">
        <f>+'[3]W- Statewide Summary'!$BN$15</f>
        <v>696100</v>
      </c>
      <c r="H10" s="12">
        <f t="shared" si="1"/>
        <v>3414028</v>
      </c>
    </row>
    <row r="11" spans="1:8" ht="31.5">
      <c r="A11" s="31" t="s">
        <v>85</v>
      </c>
      <c r="B11" s="2">
        <v>5</v>
      </c>
      <c r="C11" s="16">
        <f>+'[3]W- Statewide Summary'!$AI$34</f>
        <v>1275604</v>
      </c>
      <c r="D11" s="16">
        <f>+'[3]W- Statewide Summary'!$BM$34</f>
        <v>82387</v>
      </c>
      <c r="E11" s="17">
        <f t="shared" si="0"/>
        <v>1357991</v>
      </c>
      <c r="F11" s="13">
        <v>100000</v>
      </c>
      <c r="G11" s="16">
        <f>+'[3]W- Statewide Summary'!$BN$34</f>
        <v>275643</v>
      </c>
      <c r="H11" s="12">
        <f t="shared" si="1"/>
        <v>1733634</v>
      </c>
    </row>
    <row r="12" spans="1:8" ht="15">
      <c r="A12" s="2" t="s">
        <v>86</v>
      </c>
      <c r="B12" s="2">
        <v>6</v>
      </c>
      <c r="C12" s="32">
        <f>+'[3]W- Statewide Summary'!$AI$45</f>
        <v>380985</v>
      </c>
      <c r="D12" s="32">
        <f>+'[3]W- Statewide Summary'!$BM$45</f>
        <v>234562</v>
      </c>
      <c r="E12" s="17">
        <f t="shared" si="0"/>
        <v>615547</v>
      </c>
      <c r="F12" s="13">
        <v>100000</v>
      </c>
      <c r="G12" s="32">
        <f>+'[3]W- Statewide Summary'!$BN$45</f>
        <v>408459</v>
      </c>
      <c r="H12" s="12">
        <f t="shared" si="1"/>
        <v>1124006</v>
      </c>
    </row>
    <row r="13" spans="1:8" ht="15">
      <c r="A13" s="2" t="s">
        <v>16</v>
      </c>
      <c r="B13" s="2">
        <v>7</v>
      </c>
      <c r="C13" s="16">
        <f>+'[3]W- Statewide Summary'!$AI$22</f>
        <v>4737795</v>
      </c>
      <c r="D13" s="16">
        <f>+'[3]W- Statewide Summary'!$BM$22</f>
        <v>269524</v>
      </c>
      <c r="E13" s="17">
        <f t="shared" si="0"/>
        <v>5007319</v>
      </c>
      <c r="F13" s="13">
        <v>100000</v>
      </c>
      <c r="G13" s="16">
        <f>+'[3]W- Statewide Summary'!$BN$22</f>
        <v>1303623</v>
      </c>
      <c r="H13" s="12">
        <f t="shared" si="1"/>
        <v>6410942</v>
      </c>
    </row>
    <row r="14" spans="1:8" ht="15">
      <c r="A14" s="2" t="s">
        <v>19</v>
      </c>
      <c r="B14" s="2">
        <v>8</v>
      </c>
      <c r="C14" s="16">
        <f>+'[3]W- Statewide Summary'!$AI$25</f>
        <v>627504</v>
      </c>
      <c r="D14" s="16">
        <f>+'[3]W- Statewide Summary'!$BM$25</f>
        <v>33050</v>
      </c>
      <c r="E14" s="17">
        <f t="shared" si="0"/>
        <v>660554</v>
      </c>
      <c r="F14" s="13">
        <v>100000</v>
      </c>
      <c r="G14" s="16">
        <f>+'[3]W- Statewide Summary'!$BN$25</f>
        <v>158876</v>
      </c>
      <c r="H14" s="12">
        <f t="shared" si="1"/>
        <v>919430</v>
      </c>
    </row>
    <row r="15" spans="1:8" ht="15">
      <c r="A15" s="2" t="s">
        <v>15</v>
      </c>
      <c r="B15" s="2">
        <v>9</v>
      </c>
      <c r="C15" s="16">
        <f>+'[3]W- Statewide Summary'!$AI$21</f>
        <v>1457507</v>
      </c>
      <c r="D15" s="16">
        <f>+'[3]W- Statewide Summary'!$BM$21</f>
        <v>76042</v>
      </c>
      <c r="E15" s="17">
        <f t="shared" si="0"/>
        <v>1533549</v>
      </c>
      <c r="F15" s="13">
        <v>100000</v>
      </c>
      <c r="G15" s="16">
        <f>+'[3]W- Statewide Summary'!$BN$21</f>
        <v>295785</v>
      </c>
      <c r="H15" s="12">
        <f t="shared" si="1"/>
        <v>1929334</v>
      </c>
    </row>
    <row r="16" spans="1:8" ht="15">
      <c r="A16" s="2" t="s">
        <v>14</v>
      </c>
      <c r="B16" s="2">
        <v>10</v>
      </c>
      <c r="C16" s="16">
        <f>+'[3]W- Statewide Summary'!$AI$20</f>
        <v>599738</v>
      </c>
      <c r="D16" s="16">
        <f>+'[3]W- Statewide Summary'!$BM$20</f>
        <v>29668</v>
      </c>
      <c r="E16" s="17">
        <f t="shared" si="0"/>
        <v>629406</v>
      </c>
      <c r="F16" s="13">
        <v>100000</v>
      </c>
      <c r="G16" s="16">
        <f>+'[3]W- Statewide Summary'!$BN$20</f>
        <v>105262</v>
      </c>
      <c r="H16" s="12">
        <f t="shared" si="1"/>
        <v>834668</v>
      </c>
    </row>
    <row r="17" spans="1:8" ht="15">
      <c r="A17" s="2" t="s">
        <v>54</v>
      </c>
      <c r="B17" s="2">
        <v>11</v>
      </c>
      <c r="C17" s="16">
        <f>+'[3]W- Statewide Summary'!$AI$60</f>
        <v>563348</v>
      </c>
      <c r="D17" s="16">
        <f>+'[3]W- Statewide Summary'!$BM$60</f>
        <v>28149</v>
      </c>
      <c r="E17" s="17">
        <f t="shared" si="0"/>
        <v>591497</v>
      </c>
      <c r="F17" s="13">
        <v>100000</v>
      </c>
      <c r="G17" s="16">
        <f>+'[3]W- Statewide Summary'!$BN$60</f>
        <v>113362</v>
      </c>
      <c r="H17" s="12">
        <f t="shared" si="1"/>
        <v>804859</v>
      </c>
    </row>
    <row r="18" spans="1:8" ht="15">
      <c r="A18" s="2" t="s">
        <v>55</v>
      </c>
      <c r="B18" s="2">
        <v>12</v>
      </c>
      <c r="C18" s="16">
        <f>+'[3]W- Statewide Summary'!$AI$61</f>
        <v>1572147</v>
      </c>
      <c r="D18" s="16">
        <f>+'[3]W- Statewide Summary'!$BM$61</f>
        <v>83664</v>
      </c>
      <c r="E18" s="17">
        <f t="shared" si="0"/>
        <v>1655811</v>
      </c>
      <c r="F18" s="13">
        <v>100000</v>
      </c>
      <c r="G18" s="16">
        <f>+'[3]W- Statewide Summary'!$BN$61</f>
        <v>333406</v>
      </c>
      <c r="H18" s="12">
        <f t="shared" si="1"/>
        <v>2089217</v>
      </c>
    </row>
    <row r="19" spans="1:8" ht="15">
      <c r="A19" s="2" t="s">
        <v>35</v>
      </c>
      <c r="B19" s="2">
        <v>13</v>
      </c>
      <c r="C19" s="16">
        <f>+'[3]W- Statewide Summary'!$AI$41</f>
        <v>3073045</v>
      </c>
      <c r="D19" s="16">
        <f>+'[3]W- Statewide Summary'!$BM$41</f>
        <v>180424</v>
      </c>
      <c r="E19" s="17">
        <f t="shared" si="0"/>
        <v>3253469</v>
      </c>
      <c r="F19" s="13">
        <v>100000</v>
      </c>
      <c r="G19" s="16">
        <f>+'[3]W- Statewide Summary'!$BN$41</f>
        <v>962759</v>
      </c>
      <c r="H19" s="12">
        <f t="shared" si="1"/>
        <v>4316228</v>
      </c>
    </row>
    <row r="20" spans="1:8" ht="15">
      <c r="A20" s="2" t="s">
        <v>36</v>
      </c>
      <c r="B20" s="2">
        <v>14</v>
      </c>
      <c r="C20" s="16">
        <f>+'[3]W- Statewide Summary'!$AI$42</f>
        <v>652854</v>
      </c>
      <c r="D20" s="16">
        <f>+'[3]W- Statewide Summary'!$BM$42</f>
        <v>35058</v>
      </c>
      <c r="E20" s="17">
        <f t="shared" si="0"/>
        <v>687912</v>
      </c>
      <c r="F20" s="13">
        <v>100000</v>
      </c>
      <c r="G20" s="16">
        <f>+'[3]W- Statewide Summary'!$BN$42</f>
        <v>163623</v>
      </c>
      <c r="H20" s="12">
        <f t="shared" si="1"/>
        <v>951535</v>
      </c>
    </row>
    <row r="21" spans="1:8" ht="15">
      <c r="A21" s="2" t="s">
        <v>38</v>
      </c>
      <c r="B21" s="2">
        <v>15</v>
      </c>
      <c r="C21" s="16">
        <f>+'[3]W- Statewide Summary'!$AI$44</f>
        <v>1619964</v>
      </c>
      <c r="D21" s="16">
        <f>+'[3]W- Statewide Summary'!$BM$44</f>
        <v>92895</v>
      </c>
      <c r="E21" s="17">
        <f t="shared" si="0"/>
        <v>1712859</v>
      </c>
      <c r="F21" s="13">
        <v>100000</v>
      </c>
      <c r="G21" s="16">
        <f>+'[3]W- Statewide Summary'!$BN$44</f>
        <v>458757</v>
      </c>
      <c r="H21" s="12">
        <f t="shared" si="1"/>
        <v>2271616</v>
      </c>
    </row>
    <row r="22" spans="1:8" ht="15">
      <c r="A22" s="2" t="s">
        <v>37</v>
      </c>
      <c r="B22" s="2">
        <v>16</v>
      </c>
      <c r="C22" s="16">
        <f>+'[3]W- Statewide Summary'!$AI$43</f>
        <v>440989</v>
      </c>
      <c r="D22" s="16">
        <f>+'[3]W- Statewide Summary'!$BM$43</f>
        <v>23267</v>
      </c>
      <c r="E22" s="17">
        <f t="shared" si="0"/>
        <v>464256</v>
      </c>
      <c r="F22" s="13">
        <v>100000</v>
      </c>
      <c r="G22" s="16">
        <f>+'[3]W- Statewide Summary'!$BN$43</f>
        <v>122475</v>
      </c>
      <c r="H22" s="12">
        <f t="shared" si="1"/>
        <v>686731</v>
      </c>
    </row>
    <row r="23" spans="1:8" ht="15">
      <c r="A23" s="2" t="s">
        <v>41</v>
      </c>
      <c r="B23" s="2">
        <v>17</v>
      </c>
      <c r="C23" s="16">
        <f>+'[3]W- Statewide Summary'!$AI$47</f>
        <v>1065703</v>
      </c>
      <c r="D23" s="16">
        <f>+'[3]W- Statewide Summary'!$BM$47</f>
        <v>105465</v>
      </c>
      <c r="E23" s="17">
        <f t="shared" si="0"/>
        <v>1171168</v>
      </c>
      <c r="F23" s="13">
        <v>100000</v>
      </c>
      <c r="G23" s="16">
        <f>+'[3]W- Statewide Summary'!$BN$47</f>
        <v>257246</v>
      </c>
      <c r="H23" s="12">
        <f t="shared" si="1"/>
        <v>1528414</v>
      </c>
    </row>
    <row r="24" spans="1:8" ht="15">
      <c r="A24" s="2" t="s">
        <v>42</v>
      </c>
      <c r="B24" s="2">
        <v>18</v>
      </c>
      <c r="C24" s="16">
        <f>+'[3]W- Statewide Summary'!$AI$48</f>
        <v>1385528</v>
      </c>
      <c r="D24" s="16">
        <f>+'[3]W- Statewide Summary'!$BM$48</f>
        <v>75708</v>
      </c>
      <c r="E24" s="17">
        <f t="shared" si="0"/>
        <v>1461236</v>
      </c>
      <c r="F24" s="13">
        <v>100000</v>
      </c>
      <c r="G24" s="16">
        <f>+'[3]W- Statewide Summary'!$BN$48</f>
        <v>353834</v>
      </c>
      <c r="H24" s="12">
        <f t="shared" si="1"/>
        <v>1915070</v>
      </c>
    </row>
    <row r="25" spans="1:8" ht="15">
      <c r="A25" s="2" t="s">
        <v>34</v>
      </c>
      <c r="B25" s="2">
        <v>19</v>
      </c>
      <c r="C25" s="16">
        <f>+'[3]W- Statewide Summary'!$AI$40</f>
        <v>968107</v>
      </c>
      <c r="D25" s="16">
        <f>+'[3]W- Statewide Summary'!$BM$40</f>
        <v>212198</v>
      </c>
      <c r="E25" s="17">
        <f t="shared" si="0"/>
        <v>1180305</v>
      </c>
      <c r="F25" s="13">
        <v>100000</v>
      </c>
      <c r="G25" s="16">
        <f>+'[3]W- Statewide Summary'!$BN$40</f>
        <v>-542</v>
      </c>
      <c r="H25" s="12">
        <f t="shared" si="1"/>
        <v>1279763</v>
      </c>
    </row>
    <row r="26" spans="1:8" ht="15">
      <c r="A26" s="2" t="s">
        <v>33</v>
      </c>
      <c r="B26" s="2">
        <v>20</v>
      </c>
      <c r="C26" s="16">
        <f>+'[3]W- Statewide Summary'!$AI$39</f>
        <v>268441</v>
      </c>
      <c r="D26" s="16">
        <f>+'[3]W- Statewide Summary'!$BM$39</f>
        <v>51684</v>
      </c>
      <c r="E26" s="17">
        <f t="shared" si="0"/>
        <v>320125</v>
      </c>
      <c r="F26" s="13">
        <v>100000</v>
      </c>
      <c r="G26" s="16">
        <f>+'[3]W- Statewide Summary'!$BN$39</f>
        <v>-133</v>
      </c>
      <c r="H26" s="12">
        <f t="shared" si="1"/>
        <v>419992</v>
      </c>
    </row>
    <row r="27" spans="1:8" ht="15">
      <c r="A27" s="2" t="s">
        <v>80</v>
      </c>
      <c r="B27" s="2">
        <v>21</v>
      </c>
      <c r="C27" s="16">
        <f>+'[3]W- Statewide Summary'!$AI$50</f>
        <v>35239320</v>
      </c>
      <c r="D27" s="16">
        <f>+'[3]W- Statewide Summary'!$BM$50</f>
        <v>2048556</v>
      </c>
      <c r="E27" s="17">
        <f t="shared" si="0"/>
        <v>37287876</v>
      </c>
      <c r="F27" s="13">
        <v>100000</v>
      </c>
      <c r="G27" s="16">
        <f>+'[3]W- Statewide Summary'!$BN$50</f>
        <v>10123009</v>
      </c>
      <c r="H27" s="12">
        <f t="shared" si="1"/>
        <v>47510885</v>
      </c>
    </row>
    <row r="28" spans="1:8" ht="15">
      <c r="A28" s="2" t="s">
        <v>22</v>
      </c>
      <c r="B28" s="2">
        <v>22</v>
      </c>
      <c r="C28" s="16">
        <f>+'[3]W- Statewide Summary'!$AI$28</f>
        <v>3387505</v>
      </c>
      <c r="D28" s="16">
        <f>+'[3]W- Statewide Summary'!$BM$28</f>
        <v>207666</v>
      </c>
      <c r="E28" s="17">
        <f t="shared" si="0"/>
        <v>3595171</v>
      </c>
      <c r="F28" s="13">
        <v>100000</v>
      </c>
      <c r="G28" s="16">
        <f>+'[3]W- Statewide Summary'!$BN$28</f>
        <v>1153648</v>
      </c>
      <c r="H28" s="12">
        <f t="shared" si="1"/>
        <v>4848819</v>
      </c>
    </row>
    <row r="29" spans="1:8" ht="15">
      <c r="A29" s="2" t="s">
        <v>25</v>
      </c>
      <c r="B29" s="2">
        <v>23</v>
      </c>
      <c r="C29" s="16">
        <f>+'[3]W- Statewide Summary'!$AI$31</f>
        <v>5729076</v>
      </c>
      <c r="D29" s="16">
        <f>+'[3]W- Statewide Summary'!$BM$31</f>
        <v>322204</v>
      </c>
      <c r="E29" s="17">
        <f t="shared" si="0"/>
        <v>6051280</v>
      </c>
      <c r="F29" s="13">
        <v>100000</v>
      </c>
      <c r="G29" s="16">
        <f>+'[3]W- Statewide Summary'!$BN$31</f>
        <v>1436565</v>
      </c>
      <c r="H29" s="12">
        <f t="shared" si="1"/>
        <v>7587845</v>
      </c>
    </row>
    <row r="30" spans="1:8" ht="15">
      <c r="A30" s="2" t="s">
        <v>24</v>
      </c>
      <c r="B30" s="2">
        <v>24</v>
      </c>
      <c r="C30" s="16">
        <f>+'[3]W- Statewide Summary'!$AI$30</f>
        <v>2824798</v>
      </c>
      <c r="D30" s="16">
        <f>+'[3]W- Statewide Summary'!$BM$30</f>
        <v>151610</v>
      </c>
      <c r="E30" s="17">
        <f t="shared" si="0"/>
        <v>2976408</v>
      </c>
      <c r="F30" s="13">
        <v>100000</v>
      </c>
      <c r="G30" s="16">
        <f>+'[3]W- Statewide Summary'!$BN$30</f>
        <v>585869</v>
      </c>
      <c r="H30" s="12">
        <f t="shared" si="1"/>
        <v>3662277</v>
      </c>
    </row>
    <row r="31" spans="1:8" ht="15">
      <c r="A31" s="2" t="s">
        <v>43</v>
      </c>
      <c r="B31" s="2">
        <v>25</v>
      </c>
      <c r="C31" s="16">
        <f>+'[3]W- Statewide Summary'!$AI$49</f>
        <v>2723586</v>
      </c>
      <c r="D31" s="16">
        <f>+'[3]W- Statewide Summary'!$BM$49</f>
        <v>147355</v>
      </c>
      <c r="E31" s="17">
        <f t="shared" si="0"/>
        <v>2870941</v>
      </c>
      <c r="F31" s="13">
        <v>100000</v>
      </c>
      <c r="G31" s="16">
        <f>+'[3]W- Statewide Summary'!$BN$49</f>
        <v>616884</v>
      </c>
      <c r="H31" s="12">
        <f t="shared" si="1"/>
        <v>3587825</v>
      </c>
    </row>
    <row r="32" spans="1:8" ht="15">
      <c r="A32" s="2" t="s">
        <v>47</v>
      </c>
      <c r="B32" s="2">
        <v>26</v>
      </c>
      <c r="C32" s="16">
        <f>+'[3]W- Statewide Summary'!$AI$53</f>
        <v>10025020</v>
      </c>
      <c r="D32" s="16">
        <f>+'[3]W- Statewide Summary'!$BM$53</f>
        <v>564348</v>
      </c>
      <c r="E32" s="17">
        <f t="shared" si="0"/>
        <v>10589368</v>
      </c>
      <c r="F32" s="13">
        <v>100000</v>
      </c>
      <c r="G32" s="16">
        <f>+'[3]W- Statewide Summary'!$BN$53</f>
        <v>2598198</v>
      </c>
      <c r="H32" s="12">
        <f t="shared" si="1"/>
        <v>13287566</v>
      </c>
    </row>
    <row r="33" spans="1:8" ht="15">
      <c r="A33" s="2" t="s">
        <v>48</v>
      </c>
      <c r="B33" s="2">
        <v>27</v>
      </c>
      <c r="C33" s="16">
        <f>+'[3]W- Statewide Summary'!$AI$54</f>
        <v>9895113</v>
      </c>
      <c r="D33" s="16">
        <f>+'[3]W- Statewide Summary'!$BM$54</f>
        <v>551919</v>
      </c>
      <c r="E33" s="17">
        <f t="shared" si="0"/>
        <v>10447032</v>
      </c>
      <c r="F33" s="13">
        <v>100000</v>
      </c>
      <c r="G33" s="16">
        <f>+'[3]W- Statewide Summary'!$BN$54</f>
        <v>2466214</v>
      </c>
      <c r="H33" s="12">
        <f t="shared" si="1"/>
        <v>13013246</v>
      </c>
    </row>
    <row r="34" spans="1:8" ht="15">
      <c r="A34" s="2" t="s">
        <v>56</v>
      </c>
      <c r="B34" s="2">
        <v>28</v>
      </c>
      <c r="C34" s="16">
        <f>+'[3]W- Statewide Summary'!$AI$62</f>
        <v>930311</v>
      </c>
      <c r="D34" s="16">
        <f>+'[3]W- Statewide Summary'!$BM$62</f>
        <v>47626</v>
      </c>
      <c r="E34" s="17">
        <f t="shared" si="0"/>
        <v>977937</v>
      </c>
      <c r="F34" s="13">
        <v>100000</v>
      </c>
      <c r="G34" s="16">
        <f>+'[3]W- Statewide Summary'!$BN$62</f>
        <v>170345</v>
      </c>
      <c r="H34" s="12">
        <f t="shared" si="1"/>
        <v>1248282</v>
      </c>
    </row>
    <row r="35" spans="1:8" ht="15">
      <c r="A35" s="2" t="s">
        <v>57</v>
      </c>
      <c r="B35" s="2">
        <v>29</v>
      </c>
      <c r="C35" s="16">
        <f>+'[3]W- Statewide Summary'!$AI$63</f>
        <v>1634591</v>
      </c>
      <c r="D35" s="16">
        <f>+'[3]W- Statewide Summary'!$BM$63</f>
        <v>90724</v>
      </c>
      <c r="E35" s="17">
        <f t="shared" si="0"/>
        <v>1725315</v>
      </c>
      <c r="F35" s="13">
        <v>100000</v>
      </c>
      <c r="G35" s="16">
        <f>+'[3]W- Statewide Summary'!$BN$63</f>
        <v>430403</v>
      </c>
      <c r="H35" s="12">
        <f t="shared" si="1"/>
        <v>2255718</v>
      </c>
    </row>
    <row r="36" spans="1:8" ht="15">
      <c r="A36" s="2" t="s">
        <v>58</v>
      </c>
      <c r="B36" s="2">
        <v>30</v>
      </c>
      <c r="C36" s="16">
        <f>+'[3]W- Statewide Summary'!$AI$64</f>
        <v>833287</v>
      </c>
      <c r="D36" s="16">
        <f>+'[3]W- Statewide Summary'!$BM$64</f>
        <v>46610</v>
      </c>
      <c r="E36" s="17">
        <f t="shared" si="0"/>
        <v>879897</v>
      </c>
      <c r="F36" s="13">
        <v>100000</v>
      </c>
      <c r="G36" s="16">
        <f>+'[3]W- Statewide Summary'!$BN$64</f>
        <v>245308</v>
      </c>
      <c r="H36" s="12">
        <f t="shared" si="1"/>
        <v>1225205</v>
      </c>
    </row>
    <row r="37" spans="1:8" ht="15">
      <c r="A37" s="2" t="s">
        <v>59</v>
      </c>
      <c r="B37" s="2">
        <v>31</v>
      </c>
      <c r="C37" s="16">
        <f>+'[3]W- Statewide Summary'!$AI$65</f>
        <v>1431656</v>
      </c>
      <c r="D37" s="16">
        <f>+'[3]W- Statewide Summary'!$BM$65</f>
        <v>78315</v>
      </c>
      <c r="E37" s="17">
        <f t="shared" si="0"/>
        <v>1509971</v>
      </c>
      <c r="F37" s="13">
        <v>100000</v>
      </c>
      <c r="G37" s="16">
        <f>+'[3]W- Statewide Summary'!$BN$65</f>
        <v>350597</v>
      </c>
      <c r="H37" s="12">
        <f t="shared" si="1"/>
        <v>1960568</v>
      </c>
    </row>
    <row r="38" spans="1:8" ht="15">
      <c r="A38" s="2" t="s">
        <v>53</v>
      </c>
      <c r="B38" s="2">
        <v>32</v>
      </c>
      <c r="C38" s="16">
        <f>+'[3]W- Statewide Summary'!$AI$59</f>
        <v>1911479</v>
      </c>
      <c r="D38" s="16">
        <f>+'[3]W- Statewide Summary'!$BM$59</f>
        <v>100266</v>
      </c>
      <c r="E38" s="17">
        <f t="shared" si="0"/>
        <v>2011745</v>
      </c>
      <c r="F38" s="13">
        <v>100000</v>
      </c>
      <c r="G38" s="16">
        <f>+'[3]W- Statewide Summary'!$BN$59</f>
        <v>384420</v>
      </c>
      <c r="H38" s="12">
        <f t="shared" si="1"/>
        <v>2496165</v>
      </c>
    </row>
    <row r="39" spans="1:8" ht="15">
      <c r="A39" s="2" t="s">
        <v>45</v>
      </c>
      <c r="B39" s="2">
        <v>33</v>
      </c>
      <c r="C39" s="16">
        <f>+'[3]W- Statewide Summary'!$AI$51</f>
        <v>6309937</v>
      </c>
      <c r="D39" s="16">
        <f>+'[3]W- Statewide Summary'!$BM$51</f>
        <v>368531</v>
      </c>
      <c r="E39" s="17">
        <f t="shared" si="0"/>
        <v>6678468</v>
      </c>
      <c r="F39" s="13">
        <v>100000</v>
      </c>
      <c r="G39" s="16">
        <f>+'[3]W- Statewide Summary'!$BN$51</f>
        <v>1897910</v>
      </c>
      <c r="H39" s="12">
        <f t="shared" si="1"/>
        <v>8676378</v>
      </c>
    </row>
    <row r="40" spans="1:8" ht="15">
      <c r="A40" s="2" t="s">
        <v>27</v>
      </c>
      <c r="B40" s="2">
        <v>34</v>
      </c>
      <c r="C40" s="16">
        <f>+'[3]W- Statewide Summary'!$AI$33</f>
        <v>2382372</v>
      </c>
      <c r="D40" s="16">
        <f>+'[3]W- Statewide Summary'!$BM$33</f>
        <v>132697</v>
      </c>
      <c r="E40" s="17">
        <f t="shared" si="0"/>
        <v>2515069</v>
      </c>
      <c r="F40" s="13">
        <v>100000</v>
      </c>
      <c r="G40" s="16">
        <f>+'[3]W- Statewide Summary'!$BN$33</f>
        <v>597208</v>
      </c>
      <c r="H40" s="12">
        <f t="shared" si="1"/>
        <v>3212277</v>
      </c>
    </row>
    <row r="41" spans="1:8" ht="15">
      <c r="A41" s="2" t="s">
        <v>49</v>
      </c>
      <c r="B41" s="2">
        <v>35</v>
      </c>
      <c r="C41" s="16">
        <f>+'[3]W- Statewide Summary'!$AI$55</f>
        <v>777992</v>
      </c>
      <c r="D41" s="16">
        <f>+'[3]W- Statewide Summary'!$BM$55</f>
        <v>48085</v>
      </c>
      <c r="E41" s="17">
        <f t="shared" si="0"/>
        <v>826077</v>
      </c>
      <c r="F41" s="13">
        <v>100000</v>
      </c>
      <c r="G41" s="16">
        <f>+'[3]W- Statewide Summary'!$BN$55</f>
        <v>329968</v>
      </c>
      <c r="H41" s="12">
        <f t="shared" si="1"/>
        <v>1256045</v>
      </c>
    </row>
    <row r="42" spans="1:8" ht="15">
      <c r="A42" s="2" t="s">
        <v>21</v>
      </c>
      <c r="B42" s="2">
        <v>36</v>
      </c>
      <c r="C42" s="16">
        <f>+'[3]W- Statewide Summary'!$AI$27</f>
        <v>1058240</v>
      </c>
      <c r="D42" s="16">
        <f>+'[3]W- Statewide Summary'!$BM$27</f>
        <v>54611</v>
      </c>
      <c r="E42" s="17">
        <f t="shared" si="0"/>
        <v>1112851</v>
      </c>
      <c r="F42" s="13">
        <v>100000</v>
      </c>
      <c r="G42" s="16">
        <f>+'[3]W- Statewide Summary'!$BN$27</f>
        <v>219848</v>
      </c>
      <c r="H42" s="12">
        <f t="shared" si="1"/>
        <v>1432699</v>
      </c>
    </row>
    <row r="43" spans="1:8" ht="15">
      <c r="A43" s="2" t="s">
        <v>23</v>
      </c>
      <c r="B43" s="2">
        <v>37</v>
      </c>
      <c r="C43" s="16">
        <f>+'[3]W- Statewide Summary'!$AI$29</f>
        <v>3870675</v>
      </c>
      <c r="D43" s="16">
        <f>+'[3]W- Statewide Summary'!$BM$29</f>
        <v>209463</v>
      </c>
      <c r="E43" s="17">
        <f t="shared" si="0"/>
        <v>4080138</v>
      </c>
      <c r="F43" s="13">
        <v>100000</v>
      </c>
      <c r="G43" s="16">
        <f>+'[3]W- Statewide Summary'!$BN$29</f>
        <v>851686</v>
      </c>
      <c r="H43" s="12">
        <f t="shared" si="1"/>
        <v>5031824</v>
      </c>
    </row>
    <row r="44" spans="1:8" ht="15">
      <c r="A44" s="2" t="s">
        <v>60</v>
      </c>
      <c r="B44" s="2">
        <v>38</v>
      </c>
      <c r="C44" s="16">
        <f>+'[3]W- Statewide Summary'!$AI$66</f>
        <v>2561376</v>
      </c>
      <c r="D44" s="16">
        <f>+'[3]W- Statewide Summary'!$BM$66</f>
        <v>148637</v>
      </c>
      <c r="E44" s="17">
        <f t="shared" si="0"/>
        <v>2710013</v>
      </c>
      <c r="F44" s="13">
        <v>100000</v>
      </c>
      <c r="G44" s="16">
        <f>+'[3]W- Statewide Summary'!$BN$66</f>
        <v>772440</v>
      </c>
      <c r="H44" s="12">
        <f t="shared" si="1"/>
        <v>3582453</v>
      </c>
    </row>
    <row r="45" spans="1:8" ht="15">
      <c r="A45" s="2" t="s">
        <v>46</v>
      </c>
      <c r="B45" s="2">
        <v>39</v>
      </c>
      <c r="C45" s="16">
        <f>+'[3]W- Statewide Summary'!$AI$52</f>
        <v>7753446</v>
      </c>
      <c r="D45" s="16">
        <f>+'[3]W- Statewide Summary'!$BM$52</f>
        <v>432625</v>
      </c>
      <c r="E45" s="17">
        <f t="shared" si="0"/>
        <v>8186071</v>
      </c>
      <c r="F45" s="13">
        <v>100000</v>
      </c>
      <c r="G45" s="16">
        <f>+'[3]W- Statewide Summary'!$BN$52</f>
        <v>1905446</v>
      </c>
      <c r="H45" s="12">
        <f t="shared" si="1"/>
        <v>10191517</v>
      </c>
    </row>
    <row r="46" spans="1:8" ht="16.15" thickBot="1">
      <c r="A46" s="2" t="s">
        <v>26</v>
      </c>
      <c r="B46" s="2">
        <v>40</v>
      </c>
      <c r="C46" s="16">
        <f>+'[3]W- Statewide Summary'!$AI$32</f>
        <v>6317005</v>
      </c>
      <c r="D46" s="16">
        <f>+'[3]W- Statewide Summary'!$BM$32</f>
        <v>355046</v>
      </c>
      <c r="E46" s="17">
        <f t="shared" si="0"/>
        <v>6672051</v>
      </c>
      <c r="F46" s="13">
        <v>100000</v>
      </c>
      <c r="G46" s="16">
        <f>+'[3]W- Statewide Summary'!$BN$32</f>
        <v>1606998</v>
      </c>
      <c r="H46" s="12">
        <f t="shared" si="1"/>
        <v>8379049</v>
      </c>
    </row>
    <row r="47" spans="1:8" ht="16.15" thickBot="1">
      <c r="A47" s="28" t="s">
        <v>61</v>
      </c>
      <c r="B47" s="29"/>
      <c r="C47" s="8">
        <f>SUM(C7:C46)</f>
        <v>133967616</v>
      </c>
      <c r="D47" s="8">
        <f aca="true" t="shared" si="2" ref="D47:H47">SUM(D7:D46)</f>
        <v>8306000</v>
      </c>
      <c r="E47" s="8">
        <f t="shared" si="2"/>
        <v>142273616</v>
      </c>
      <c r="F47" s="8">
        <f t="shared" si="2"/>
        <v>4000000</v>
      </c>
      <c r="G47" s="8">
        <f t="shared" si="2"/>
        <v>35000000</v>
      </c>
      <c r="H47" s="9">
        <f t="shared" si="2"/>
        <v>181273616</v>
      </c>
    </row>
    <row r="48" ht="16.15" thickBot="1"/>
    <row r="49" spans="1:8" ht="16.15" thickBot="1">
      <c r="A49" s="48" t="s">
        <v>94</v>
      </c>
      <c r="B49" s="49"/>
      <c r="C49" s="49"/>
      <c r="D49" s="49"/>
      <c r="E49" s="49"/>
      <c r="F49" s="49"/>
      <c r="G49" s="43"/>
      <c r="H49" s="50"/>
    </row>
    <row r="50" spans="1:7" ht="30.75" customHeight="1">
      <c r="A50" s="44"/>
      <c r="B50" s="44"/>
      <c r="C50" s="44"/>
      <c r="D50" s="44"/>
      <c r="E50" s="44"/>
      <c r="F50" s="44"/>
      <c r="G50" s="34"/>
    </row>
    <row r="53" ht="15">
      <c r="C53" s="5"/>
    </row>
    <row r="54" ht="15">
      <c r="C54" s="5"/>
    </row>
  </sheetData>
  <mergeCells count="1">
    <mergeCell ref="C5:E5"/>
  </mergeCells>
  <printOptions/>
  <pageMargins left="0.2" right="0.2" top="0.5" bottom="0.5" header="0.3" footer="0.3"/>
  <pageSetup fitToHeight="1" fitToWidth="1" horizontalDpi="1200" verticalDpi="1200" orientation="portrait" scale="7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416AF1100CE24A96A10441F916D71D" ma:contentTypeVersion="11" ma:contentTypeDescription="Create a new document." ma:contentTypeScope="" ma:versionID="0c44a40442b24146db6a790fc512f3de">
  <xsd:schema xmlns:xsd="http://www.w3.org/2001/XMLSchema" xmlns:xs="http://www.w3.org/2001/XMLSchema" xmlns:p="http://schemas.microsoft.com/office/2006/metadata/properties" xmlns:ns1="http://schemas.microsoft.com/sharepoint/v3" xmlns:ns2="6f11c7cb-b900-4917-9c6e-5caf901c2eb7" xmlns:ns3="e151d241-199b-4870-a6d1-88f199182154" targetNamespace="http://schemas.microsoft.com/office/2006/metadata/properties" ma:root="true" ma:fieldsID="a0c0168c2ac6ad331f5fc3213a090ea6" ns1:_="" ns2:_="" ns3:_="">
    <xsd:import namespace="http://schemas.microsoft.com/sharepoint/v3"/>
    <xsd:import namespace="6f11c7cb-b900-4917-9c6e-5caf901c2eb7"/>
    <xsd:import namespace="e151d241-199b-4870-a6d1-88f1991821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1c7cb-b900-4917-9c6e-5caf901c2e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51d241-199b-4870-a6d1-88f19918215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5C32C10-AC5C-4DF8-9C7C-8CC922CA19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f11c7cb-b900-4917-9c6e-5caf901c2eb7"/>
    <ds:schemaRef ds:uri="e151d241-199b-4870-a6d1-88f1991821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E2D29E-9165-454A-B1C0-EDD917850A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57FBD6-5398-41F4-B280-86FF275B244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Elliott, Kim@CDA</dc:creator>
  <cp:keywords/>
  <dc:description/>
  <cp:lastModifiedBy>Dopp, Nicole@CDA</cp:lastModifiedBy>
  <cp:lastPrinted>2021-07-07T22:03:33Z</cp:lastPrinted>
  <dcterms:created xsi:type="dcterms:W3CDTF">2020-11-17T20:00:17Z</dcterms:created>
  <dcterms:modified xsi:type="dcterms:W3CDTF">2021-08-13T21:34:24Z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0x010100C3416AF1100CE24A96A10441F916D71D</vt:lpwstr>
  </property>
</Properties>
</file>